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355" windowHeight="8310" firstSheet="1" activeTab="1"/>
  </bookViews>
  <sheets>
    <sheet name="random" sheetId="1" r:id="rId1"/>
    <sheet name="1 disk sequential" sheetId="2" r:id="rId2"/>
    <sheet name="SQL Scans" sheetId="3" r:id="rId3"/>
    <sheet name="sequential " sheetId="4" r:id="rId4"/>
    <sheet name="5 repeated tests (sequential)" sheetId="5" r:id="rId5"/>
  </sheets>
  <definedNames/>
  <calcPr fullCalcOnLoad="1"/>
</workbook>
</file>

<file path=xl/sharedStrings.xml><?xml version="1.0" encoding="utf-8"?>
<sst xmlns="http://schemas.openxmlformats.org/spreadsheetml/2006/main" count="807" uniqueCount="94">
  <si>
    <t>min</t>
  </si>
  <si>
    <t>median</t>
  </si>
  <si>
    <t>max</t>
  </si>
  <si>
    <t>R</t>
  </si>
  <si>
    <t>S</t>
  </si>
  <si>
    <t>256K</t>
  </si>
  <si>
    <t>B</t>
  </si>
  <si>
    <t>D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</si>
  <si>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</si>
  <si>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</si>
  <si>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</si>
  <si>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</si>
  <si>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</si>
  <si>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</si>
  <si>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</si>
  <si>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</si>
  <si>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</si>
  <si>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</si>
  <si>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</si>
  <si>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T</t>
  </si>
  <si>
    <t>U</t>
  </si>
  <si>
    <t>V</t>
  </si>
  <si>
    <t>W</t>
  </si>
  <si>
    <t>X</t>
  </si>
  <si>
    <t>Y</t>
  </si>
  <si>
    <t>Z</t>
  </si>
  <si>
    <t>BD</t>
  </si>
  <si>
    <t>BDF</t>
  </si>
  <si>
    <t>BDFG</t>
  </si>
  <si>
    <t>BDFGH</t>
  </si>
  <si>
    <t>BDFGHI</t>
  </si>
  <si>
    <t>BDFGHIJ</t>
  </si>
  <si>
    <t>BDFGHIJK</t>
  </si>
  <si>
    <t>BDFGHIJKL</t>
  </si>
  <si>
    <t>BDFGHIJKLM</t>
  </si>
  <si>
    <t>BDFGHIJKLMN</t>
  </si>
  <si>
    <t>BDFGHIJKLMNO</t>
  </si>
  <si>
    <t>BDFGHIJKLMnOP</t>
  </si>
  <si>
    <t>BDFGHIJKLMNOPQ</t>
  </si>
  <si>
    <t>BDFGHIJKLMNOPQR</t>
  </si>
  <si>
    <t>BDFGHIJKLMNOPQRS</t>
  </si>
  <si>
    <t>BDFGHIJKLMNOPQRST</t>
  </si>
  <si>
    <t>BDFGHIJKLMNOPQRSTU</t>
  </si>
  <si>
    <t>BDFGHIJKLMNOPQRSTUV</t>
  </si>
  <si>
    <t>BDFGHIJKLMNOPQRSTUVW</t>
  </si>
  <si>
    <t>BDFGHIJKLMNOPQRSTUVWX</t>
  </si>
  <si>
    <t>BDFGHIJKLMNOPQRSTUVWXY</t>
  </si>
  <si>
    <t>BDFGHIJKLMNOPQRSTUVWXYZ</t>
  </si>
  <si>
    <t>F</t>
  </si>
  <si>
    <t>No Buf</t>
  </si>
  <si>
    <t>Block</t>
  </si>
  <si>
    <t>depth</t>
  </si>
  <si>
    <t>thread</t>
  </si>
  <si>
    <t>R/W</t>
  </si>
  <si>
    <t>MB/s</t>
  </si>
  <si>
    <t>IO/s</t>
  </si>
  <si>
    <t>cpu</t>
  </si>
  <si>
    <t>comment</t>
  </si>
  <si>
    <t>8k</t>
  </si>
  <si>
    <t xml:space="preserve"> </t>
  </si>
  <si>
    <t>***** H is missing</t>
  </si>
  <si>
    <t>1KB</t>
  </si>
  <si>
    <t>2KB</t>
  </si>
  <si>
    <t>4KB</t>
  </si>
  <si>
    <t>8KB</t>
  </si>
  <si>
    <t>16KB</t>
  </si>
  <si>
    <t>32KB</t>
  </si>
  <si>
    <t>64KB</t>
  </si>
  <si>
    <t>128KB</t>
  </si>
  <si>
    <t>256KB</t>
  </si>
  <si>
    <t>512KB</t>
  </si>
  <si>
    <t>1MB</t>
  </si>
  <si>
    <t>2MB</t>
  </si>
  <si>
    <t>4Mb</t>
  </si>
  <si>
    <t>GB</t>
  </si>
  <si>
    <t>rows</t>
  </si>
  <si>
    <t>byes/record</t>
  </si>
  <si>
    <t>1B</t>
  </si>
  <si>
    <t>10M</t>
  </si>
  <si>
    <t>Trivial query</t>
  </si>
  <si>
    <t>scan time</t>
  </si>
  <si>
    <t xml:space="preserve">cpu time </t>
  </si>
  <si>
    <t>cpu%</t>
  </si>
  <si>
    <t>cpu us/rec</t>
  </si>
  <si>
    <t>Mrec/sec</t>
  </si>
  <si>
    <t>Complex predicate</t>
  </si>
  <si>
    <t>Thousand</t>
  </si>
  <si>
    <t>Ten</t>
  </si>
  <si>
    <t>Hundred</t>
  </si>
  <si>
    <t>Page</t>
  </si>
  <si>
    <t>2B</t>
  </si>
  <si>
    <t>100M</t>
  </si>
  <si>
    <t>eyeball</t>
  </si>
  <si>
    <t>User MB/s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</si>
</sst>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0.E+00"/>
    <numFmt numFmtId="168" formatCode="0\+0"/>
    <numFmt numFmtId="169" formatCode="0.\+0"/>
    <numFmt numFmtId="170" formatCode="0.E+0"/>
    <numFmt numFmtId="171" formatCode="0E+0"/>
  </numFmts>
  <fonts count="16">
    <font>
      <sz val="10"/>
      <name val="Arial"/>
      <family val="0"/>
    </font>
    <font>
      <sz val="8.5"/>
      <name val="Arial"/>
      <family val="0"/>
    </font>
    <font>
      <sz val="10.5"/>
      <name val="Arial"/>
      <family val="0"/>
    </font>
    <font>
      <sz val="9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.75"/>
      <name val="Arial"/>
      <family val="2"/>
    </font>
    <font>
      <sz val="11.75"/>
      <name val="Arial"/>
      <family val="2"/>
    </font>
    <font>
      <sz val="8.75"/>
      <name val="Arial"/>
      <family val="2"/>
    </font>
    <font>
      <b/>
      <sz val="9.5"/>
      <name val="Arial"/>
      <family val="0"/>
    </font>
    <font>
      <b/>
      <sz val="10.2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3" fontId="15" fillId="0" borderId="0" xfId="0" applyNumberFormat="1" applyFont="1" applyAlignment="1">
      <alignment horizontal="left"/>
    </xf>
    <xf numFmtId="171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Ramdom IO/s
</a:t>
            </a:r>
            <a:r>
              <a:rPr lang="en-US" cap="none" sz="1175" b="0" i="0" u="none" baseline="0">
                <a:latin typeface="Arial"/>
                <a:ea typeface="Arial"/>
                <a:cs typeface="Arial"/>
              </a:rPr>
              <a:t>Sun X4500 1..23 mirrored disks (8-deep 8KB requests)</a:t>
            </a:r>
          </a:p>
        </c:rich>
      </c:tx>
      <c:layout>
        <c:manualLayout>
          <c:xMode val="factor"/>
          <c:yMode val="factor"/>
          <c:x val="0.046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"/>
          <c:w val="0.9375"/>
          <c:h val="0.967"/>
        </c:manualLayout>
      </c:layout>
      <c:lineChart>
        <c:grouping val="standard"/>
        <c:varyColors val="0"/>
        <c:ser>
          <c:idx val="0"/>
          <c:order val="0"/>
          <c:tx>
            <c:v>Read IO/s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random!$J$3:$J$47</c:f>
              <c:strCache/>
            </c:strRef>
          </c:cat>
          <c:val>
            <c:numRef>
              <c:f>random!$G$3:$G$47</c:f>
              <c:numCache/>
            </c:numRef>
          </c:val>
          <c:smooth val="0"/>
        </c:ser>
        <c:ser>
          <c:idx val="1"/>
          <c:order val="1"/>
          <c:tx>
            <c:v>Write IO/s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random!$J$3:$J$47</c:f>
              <c:strCache/>
            </c:strRef>
          </c:cat>
          <c:val>
            <c:numRef>
              <c:f>random!$G$48:$G$92</c:f>
              <c:numCache/>
            </c:numRef>
          </c:val>
          <c:smooth val="0"/>
        </c:ser>
        <c:marker val="1"/>
        <c:axId val="1511965"/>
        <c:axId val="6977422"/>
      </c:lineChart>
      <c:catAx>
        <c:axId val="151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977422"/>
        <c:crosses val="autoZero"/>
        <c:auto val="1"/>
        <c:lblOffset val="100"/>
        <c:noMultiLvlLbl val="0"/>
      </c:catAx>
      <c:valAx>
        <c:axId val="6977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IO/s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1196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E3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175"/>
          <c:y val="0.20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One Disk Sequential MB/s vs Request Size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7875"/>
          <c:w val="0.932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v>2 deep request queue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disk sequential'!$B$2:$B$14</c:f>
              <c:strCache/>
            </c:strRef>
          </c:cat>
          <c:val>
            <c:numRef>
              <c:f>'1 disk sequential'!$C$2:$C$14</c:f>
              <c:numCache/>
            </c:numRef>
          </c:val>
        </c:ser>
        <c:ser>
          <c:idx val="1"/>
          <c:order val="1"/>
          <c:tx>
            <c:v>4 deep request queue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disk sequential'!$B$2:$B$14</c:f>
              <c:strCache/>
            </c:strRef>
          </c:cat>
          <c:val>
            <c:numRef>
              <c:f>'1 disk sequential'!$D$2:$D$14</c:f>
              <c:numCache/>
            </c:numRef>
          </c:val>
        </c:ser>
        <c:axId val="6349359"/>
        <c:axId val="42683136"/>
      </c:barChart>
      <c:catAx>
        <c:axId val="634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83136"/>
        <c:crosses val="autoZero"/>
        <c:auto val="1"/>
        <c:lblOffset val="100"/>
        <c:noMultiLvlLbl val="0"/>
      </c:catAx>
      <c:valAx>
        <c:axId val="42683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MB/s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935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E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097"/>
          <c:w val="0.322"/>
          <c:h val="0.11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Sequential MB/s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Sun X4500 1..23 mirrored disks (2-deep 256KB requests)</a:t>
            </a:r>
          </a:p>
        </c:rich>
      </c:tx>
      <c:layout>
        <c:manualLayout>
          <c:xMode val="factor"/>
          <c:yMode val="factor"/>
          <c:x val="0.01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1"/>
        </c:manualLayout>
      </c:layout>
      <c:lineChart>
        <c:grouping val="standard"/>
        <c:varyColors val="0"/>
        <c:ser>
          <c:idx val="0"/>
          <c:order val="0"/>
          <c:tx>
            <c:v>Read MB/s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'sequential '!$H$3:$H$47</c:f>
              <c:strCache/>
            </c:strRef>
          </c:cat>
          <c:val>
            <c:numRef>
              <c:f>'sequential '!$F$3:$F$47</c:f>
              <c:numCache/>
            </c:numRef>
          </c:val>
          <c:smooth val="0"/>
        </c:ser>
        <c:ser>
          <c:idx val="1"/>
          <c:order val="1"/>
          <c:tx>
            <c:v>Write MB/s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'sequential '!$H$3:$H$47</c:f>
              <c:strCache/>
            </c:strRef>
          </c:cat>
          <c:val>
            <c:numRef>
              <c:f>'sequential '!$F$48:$F$92</c:f>
              <c:numCache/>
            </c:numRef>
          </c:val>
          <c:smooth val="0"/>
        </c:ser>
        <c:marker val="1"/>
        <c:axId val="11098881"/>
        <c:axId val="6974258"/>
      </c:lineChart>
      <c:catAx>
        <c:axId val="1109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974258"/>
        <c:crosses val="autoZero"/>
        <c:auto val="1"/>
        <c:lblOffset val="100"/>
        <c:noMultiLvlLbl val="0"/>
      </c:catAx>
      <c:valAx>
        <c:axId val="697425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MB/s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09888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E3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075"/>
          <c:y val="0.165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 repeated tests (sequential)'!$B$2:$B$46</c:f>
              <c:numCache/>
            </c:numRef>
          </c:val>
          <c:smooth val="0"/>
        </c:ser>
        <c:marker val="1"/>
        <c:axId val="6194323"/>
        <c:axId val="35086372"/>
      </c:lineChart>
      <c:catAx>
        <c:axId val="6194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86372"/>
        <c:crosses val="autoZero"/>
        <c:auto val="1"/>
        <c:lblOffset val="100"/>
        <c:noMultiLvlLbl val="0"/>
      </c:catAx>
      <c:valAx>
        <c:axId val="35086372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4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075"/>
          <c:w val="0.86575"/>
          <c:h val="0.95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 repeated tests (sequential)'!$R$2:$R$46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 repeated tests (sequential)'!$B$2:$B$46</c:f>
              <c:numCache/>
            </c:numRef>
          </c:val>
          <c:smooth val="0"/>
        </c:ser>
        <c:marker val="1"/>
        <c:axId val="41510629"/>
        <c:axId val="20754902"/>
      </c:lineChart>
      <c:catAx>
        <c:axId val="41510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54902"/>
        <c:crosses val="autoZero"/>
        <c:auto val="1"/>
        <c:lblOffset val="100"/>
        <c:noMultiLvlLbl val="0"/>
      </c:catAx>
      <c:valAx>
        <c:axId val="20754902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10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5"/>
          <c:y val="0.3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0.1095</cdr:x>
      <cdr:y>0.688</cdr:y>
    </cdr:from>
    <cdr:to>
      <cdr:x>0.56325</cdr:x>
      <cdr:y>0.8535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3209925"/>
          <a:ext cx="235267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About 48% of one cpu at 4.5k read IO/s  and 84% of one cpu at 3.4k writeIO/s  
(the mirror tax).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590550</xdr:colOff>
      <xdr:row>1</xdr:row>
      <xdr:rowOff>19050</xdr:rowOff>
    </xdr:from>
    <xdr:to>
      <xdr:col>23</xdr:col>
      <xdr:colOff>295275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9124950" y="180975"/>
        <a:ext cx="51911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5</xdr:row>
      <xdr:rowOff>38100</xdr:rowOff>
    </xdr:from>
    <xdr:to>
      <xdr:col>12</xdr:col>
      <xdr:colOff>409575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114675" y="847725"/>
        <a:ext cx="46101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0.10975</cdr:x>
      <cdr:y>0.7035</cdr:y>
    </cdr:from>
    <cdr:to>
      <cdr:x>0.563</cdr:x>
      <cdr:y>0.8605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3457575"/>
          <a:ext cx="235267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About 40% of one cpu at 1GB/s read and 80% of one cpu at 1GB/s write 
(the mirror tax).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1</xdr:row>
      <xdr:rowOff>19050</xdr:rowOff>
    </xdr:from>
    <xdr:to>
      <xdr:col>20</xdr:col>
      <xdr:colOff>295275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7296150" y="180975"/>
        <a:ext cx="51911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47</xdr:row>
      <xdr:rowOff>66675</xdr:rowOff>
    </xdr:from>
    <xdr:to>
      <xdr:col>13</xdr:col>
      <xdr:colOff>552450</xdr:colOff>
      <xdr:row>77</xdr:row>
      <xdr:rowOff>142875</xdr:rowOff>
    </xdr:to>
    <xdr:graphicFrame>
      <xdr:nvGraphicFramePr>
        <xdr:cNvPr id="1" name="Chart 3"/>
        <xdr:cNvGraphicFramePr/>
      </xdr:nvGraphicFramePr>
      <xdr:xfrm>
        <a:off x="2962275" y="7677150"/>
        <a:ext cx="55149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28575</xdr:colOff>
      <xdr:row>8</xdr:row>
      <xdr:rowOff>9525</xdr:rowOff>
    </xdr:from>
    <xdr:to>
      <xdr:col>31</xdr:col>
      <xdr:colOff>561975</xdr:colOff>
      <xdr:row>38</xdr:row>
      <xdr:rowOff>85725</xdr:rowOff>
    </xdr:to>
    <xdr:graphicFrame>
      <xdr:nvGraphicFramePr>
        <xdr:cNvPr id="2" name="Chart 4"/>
        <xdr:cNvGraphicFramePr/>
      </xdr:nvGraphicFramePr>
      <xdr:xfrm>
        <a:off x="11610975" y="1304925"/>
        <a:ext cx="784860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2"/>
  <sheetViews>
    <sheetView workbookViewId="0" topLeftCell="F1">
      <selection activeCell="Q33" sqref="Q33"/>
    </sheetView>
  </sheetViews>
  <sheetFormatPr defaultColWidth="9.140625" defaultRowHeight="12.75"/>
  <cols>
    <col min="7" max="7" width="9.140625" style="4" customWidth="1"/>
    <col min="8" max="8" width="9.140625" style="3" customWidth="1"/>
  </cols>
  <sheetData>
    <row r="2" spans="1:10" ht="12.75">
      <c r="A2" t="s">
        <v>53</v>
      </c>
      <c r="B2" t="s">
        <v>49</v>
      </c>
      <c r="C2" t="s">
        <v>50</v>
      </c>
      <c r="D2" t="s">
        <v>52</v>
      </c>
      <c r="E2" t="s">
        <v>51</v>
      </c>
      <c r="G2" s="3" t="s">
        <v>55</v>
      </c>
      <c r="H2" s="3" t="s">
        <v>54</v>
      </c>
      <c r="I2" t="s">
        <v>56</v>
      </c>
      <c r="J2" t="s">
        <v>57</v>
      </c>
    </row>
    <row r="3" spans="1:14" ht="12.75">
      <c r="A3" t="s">
        <v>3</v>
      </c>
      <c r="B3" t="s">
        <v>4</v>
      </c>
      <c r="C3" t="s">
        <v>58</v>
      </c>
      <c r="D3">
        <v>1</v>
      </c>
      <c r="E3">
        <v>4</v>
      </c>
      <c r="F3">
        <v>409600</v>
      </c>
      <c r="G3">
        <v>195.52</v>
      </c>
      <c r="H3">
        <v>1.52</v>
      </c>
      <c r="I3" s="1">
        <v>0.01</v>
      </c>
      <c r="J3" t="s">
        <v>6</v>
      </c>
      <c r="N3" s="2">
        <f aca="true" t="shared" si="0" ref="N3:N34">100*I3/G3</f>
        <v>0.00511456628477905</v>
      </c>
    </row>
    <row r="4" spans="1:14" ht="12.75">
      <c r="A4" t="s">
        <v>3</v>
      </c>
      <c r="B4" t="s">
        <v>4</v>
      </c>
      <c r="C4" t="s">
        <v>58</v>
      </c>
      <c r="D4">
        <v>1</v>
      </c>
      <c r="E4">
        <v>4</v>
      </c>
      <c r="F4">
        <v>409600</v>
      </c>
      <c r="G4">
        <v>194.47</v>
      </c>
      <c r="H4">
        <v>1.51</v>
      </c>
      <c r="I4" s="1">
        <v>0.006</v>
      </c>
      <c r="J4" t="s">
        <v>7</v>
      </c>
      <c r="N4" s="2">
        <f t="shared" si="0"/>
        <v>0.0030853087879878643</v>
      </c>
    </row>
    <row r="5" spans="1:14" ht="12.75">
      <c r="A5" t="s">
        <v>3</v>
      </c>
      <c r="B5" t="s">
        <v>4</v>
      </c>
      <c r="C5" t="s">
        <v>58</v>
      </c>
      <c r="D5">
        <v>1</v>
      </c>
      <c r="E5">
        <v>4</v>
      </c>
      <c r="F5">
        <v>409600</v>
      </c>
      <c r="G5">
        <v>194.62</v>
      </c>
      <c r="H5">
        <v>1.52</v>
      </c>
      <c r="I5" s="1">
        <v>0.006</v>
      </c>
      <c r="J5" t="s">
        <v>48</v>
      </c>
      <c r="N5" s="2">
        <f t="shared" si="0"/>
        <v>0.003082930839584832</v>
      </c>
    </row>
    <row r="6" spans="1:14" ht="12.75">
      <c r="A6" t="s">
        <v>3</v>
      </c>
      <c r="B6" t="s">
        <v>4</v>
      </c>
      <c r="C6" t="s">
        <v>58</v>
      </c>
      <c r="D6">
        <v>1</v>
      </c>
      <c r="E6">
        <v>4</v>
      </c>
      <c r="F6">
        <v>409600</v>
      </c>
      <c r="G6">
        <v>193.83</v>
      </c>
      <c r="H6">
        <v>1.51</v>
      </c>
      <c r="I6" s="1">
        <v>0.006</v>
      </c>
      <c r="J6" t="s">
        <v>8</v>
      </c>
      <c r="N6" s="2">
        <f t="shared" si="0"/>
        <v>0.003095496053242532</v>
      </c>
    </row>
    <row r="7" spans="1:14" ht="12.75">
      <c r="A7" t="s">
        <v>3</v>
      </c>
      <c r="B7" t="s">
        <v>4</v>
      </c>
      <c r="C7" t="s">
        <v>58</v>
      </c>
      <c r="D7">
        <v>1</v>
      </c>
      <c r="E7">
        <v>4</v>
      </c>
      <c r="F7">
        <v>409600</v>
      </c>
      <c r="G7">
        <v>193.68</v>
      </c>
      <c r="H7">
        <v>1.51</v>
      </c>
      <c r="I7" s="1">
        <v>0.006</v>
      </c>
      <c r="J7" t="s">
        <v>9</v>
      </c>
      <c r="N7" s="2">
        <f t="shared" si="0"/>
        <v>0.003097893432465923</v>
      </c>
    </row>
    <row r="8" spans="1:14" ht="12.75">
      <c r="A8" t="s">
        <v>3</v>
      </c>
      <c r="B8" t="s">
        <v>4</v>
      </c>
      <c r="C8" t="s">
        <v>58</v>
      </c>
      <c r="D8">
        <v>1</v>
      </c>
      <c r="E8">
        <v>4</v>
      </c>
      <c r="F8">
        <v>409600</v>
      </c>
      <c r="G8">
        <v>195.18</v>
      </c>
      <c r="H8">
        <v>1.52</v>
      </c>
      <c r="I8" s="1">
        <v>0.006</v>
      </c>
      <c r="J8" t="s">
        <v>10</v>
      </c>
      <c r="N8" s="2">
        <f t="shared" si="0"/>
        <v>0.003074085459575776</v>
      </c>
    </row>
    <row r="9" spans="1:14" ht="12.75">
      <c r="A9" t="s">
        <v>3</v>
      </c>
      <c r="B9" t="s">
        <v>4</v>
      </c>
      <c r="C9" t="s">
        <v>58</v>
      </c>
      <c r="D9">
        <v>1</v>
      </c>
      <c r="E9">
        <v>4</v>
      </c>
      <c r="F9">
        <v>409600</v>
      </c>
      <c r="G9">
        <v>193.6</v>
      </c>
      <c r="H9">
        <v>1.51</v>
      </c>
      <c r="I9" s="1">
        <v>0.006</v>
      </c>
      <c r="J9" t="s">
        <v>11</v>
      </c>
      <c r="N9" s="2">
        <f t="shared" si="0"/>
        <v>0.0030991735537190084</v>
      </c>
    </row>
    <row r="10" spans="1:14" ht="12.75">
      <c r="A10" t="s">
        <v>3</v>
      </c>
      <c r="B10" t="s">
        <v>4</v>
      </c>
      <c r="C10" t="s">
        <v>58</v>
      </c>
      <c r="D10">
        <v>1</v>
      </c>
      <c r="E10">
        <v>4</v>
      </c>
      <c r="F10">
        <v>409600</v>
      </c>
      <c r="G10">
        <v>194.86</v>
      </c>
      <c r="H10">
        <v>1.52</v>
      </c>
      <c r="I10" s="1">
        <v>0.006</v>
      </c>
      <c r="J10" t="s">
        <v>12</v>
      </c>
      <c r="N10" s="2">
        <f t="shared" si="0"/>
        <v>0.0030791337370419786</v>
      </c>
    </row>
    <row r="11" spans="1:14" ht="12.75">
      <c r="A11" t="s">
        <v>3</v>
      </c>
      <c r="B11" t="s">
        <v>4</v>
      </c>
      <c r="C11" t="s">
        <v>58</v>
      </c>
      <c r="D11">
        <v>1</v>
      </c>
      <c r="E11">
        <v>4</v>
      </c>
      <c r="F11">
        <v>409600</v>
      </c>
      <c r="G11">
        <v>194.25</v>
      </c>
      <c r="H11">
        <v>1.51</v>
      </c>
      <c r="I11" s="1">
        <v>0.006</v>
      </c>
      <c r="J11" t="s">
        <v>13</v>
      </c>
      <c r="N11" s="2">
        <f t="shared" si="0"/>
        <v>0.003088803088803089</v>
      </c>
    </row>
    <row r="12" spans="1:14" ht="12.75">
      <c r="A12" t="s">
        <v>3</v>
      </c>
      <c r="B12" t="s">
        <v>4</v>
      </c>
      <c r="C12" t="s">
        <v>58</v>
      </c>
      <c r="D12">
        <v>1</v>
      </c>
      <c r="E12">
        <v>4</v>
      </c>
      <c r="F12">
        <v>409600</v>
      </c>
      <c r="G12">
        <v>194.35</v>
      </c>
      <c r="H12">
        <v>1.51</v>
      </c>
      <c r="I12" s="1">
        <v>0.006</v>
      </c>
      <c r="J12" t="s">
        <v>14</v>
      </c>
      <c r="N12" s="2">
        <f t="shared" si="0"/>
        <v>0.0030872137895549268</v>
      </c>
    </row>
    <row r="13" spans="1:14" ht="12.75">
      <c r="A13" t="s">
        <v>3</v>
      </c>
      <c r="B13" t="s">
        <v>4</v>
      </c>
      <c r="C13" t="s">
        <v>58</v>
      </c>
      <c r="D13">
        <v>1</v>
      </c>
      <c r="E13">
        <v>4</v>
      </c>
      <c r="F13">
        <v>409600</v>
      </c>
      <c r="G13">
        <v>194.15</v>
      </c>
      <c r="H13">
        <v>1.51</v>
      </c>
      <c r="I13" s="1">
        <v>0.006</v>
      </c>
      <c r="J13" t="s">
        <v>15</v>
      </c>
      <c r="N13" s="2">
        <f t="shared" si="0"/>
        <v>0.0030903940252382175</v>
      </c>
    </row>
    <row r="14" spans="1:14" ht="12.75">
      <c r="A14" t="s">
        <v>3</v>
      </c>
      <c r="B14" t="s">
        <v>4</v>
      </c>
      <c r="C14" t="s">
        <v>58</v>
      </c>
      <c r="D14">
        <v>1</v>
      </c>
      <c r="E14">
        <v>4</v>
      </c>
      <c r="F14">
        <v>409600</v>
      </c>
      <c r="G14">
        <v>194.55</v>
      </c>
      <c r="H14">
        <v>1.51</v>
      </c>
      <c r="I14" s="1">
        <v>0.006</v>
      </c>
      <c r="J14" t="s">
        <v>16</v>
      </c>
      <c r="N14" s="2">
        <f t="shared" si="0"/>
        <v>0.0030840400925212026</v>
      </c>
    </row>
    <row r="15" spans="1:14" ht="12.75">
      <c r="A15" t="s">
        <v>3</v>
      </c>
      <c r="B15" t="s">
        <v>4</v>
      </c>
      <c r="C15" t="s">
        <v>58</v>
      </c>
      <c r="D15">
        <v>1</v>
      </c>
      <c r="E15">
        <v>4</v>
      </c>
      <c r="F15">
        <v>409600</v>
      </c>
      <c r="G15">
        <v>193.62</v>
      </c>
      <c r="H15">
        <v>1.51</v>
      </c>
      <c r="I15" s="1">
        <v>0.006</v>
      </c>
      <c r="J15" t="s">
        <v>17</v>
      </c>
      <c r="N15" s="2">
        <f t="shared" si="0"/>
        <v>0.0030988534242330336</v>
      </c>
    </row>
    <row r="16" spans="1:14" ht="12.75">
      <c r="A16" t="s">
        <v>3</v>
      </c>
      <c r="B16" t="s">
        <v>4</v>
      </c>
      <c r="C16" t="s">
        <v>58</v>
      </c>
      <c r="D16">
        <v>1</v>
      </c>
      <c r="E16">
        <v>4</v>
      </c>
      <c r="F16">
        <v>409600</v>
      </c>
      <c r="G16">
        <v>195.09</v>
      </c>
      <c r="H16">
        <v>1.52</v>
      </c>
      <c r="I16" s="1">
        <v>0.007</v>
      </c>
      <c r="J16" t="s">
        <v>18</v>
      </c>
      <c r="N16" s="2">
        <f t="shared" si="0"/>
        <v>0.003588087549336204</v>
      </c>
    </row>
    <row r="17" spans="1:14" ht="12.75">
      <c r="A17" t="s">
        <v>3</v>
      </c>
      <c r="B17" t="s">
        <v>4</v>
      </c>
      <c r="C17" t="s">
        <v>58</v>
      </c>
      <c r="D17">
        <v>1</v>
      </c>
      <c r="E17">
        <v>4</v>
      </c>
      <c r="F17">
        <v>409600</v>
      </c>
      <c r="G17">
        <v>193.25</v>
      </c>
      <c r="H17">
        <v>1.5</v>
      </c>
      <c r="I17" s="1">
        <v>0.006</v>
      </c>
      <c r="J17" t="s">
        <v>3</v>
      </c>
      <c r="N17" s="2">
        <f t="shared" si="0"/>
        <v>0.0031047865459249676</v>
      </c>
    </row>
    <row r="18" spans="1:14" ht="12.75">
      <c r="A18" t="s">
        <v>3</v>
      </c>
      <c r="B18" t="s">
        <v>4</v>
      </c>
      <c r="C18" t="s">
        <v>58</v>
      </c>
      <c r="D18">
        <v>1</v>
      </c>
      <c r="E18">
        <v>4</v>
      </c>
      <c r="F18">
        <v>409600</v>
      </c>
      <c r="G18">
        <v>194.58</v>
      </c>
      <c r="H18">
        <v>1.52</v>
      </c>
      <c r="I18" s="1">
        <v>0.006</v>
      </c>
      <c r="J18" t="s">
        <v>4</v>
      </c>
      <c r="N18" s="2">
        <f t="shared" si="0"/>
        <v>0.0030835646006783838</v>
      </c>
    </row>
    <row r="19" spans="1:14" ht="12.75">
      <c r="A19" t="s">
        <v>3</v>
      </c>
      <c r="B19" t="s">
        <v>4</v>
      </c>
      <c r="C19" t="s">
        <v>58</v>
      </c>
      <c r="D19">
        <v>1</v>
      </c>
      <c r="E19">
        <v>4</v>
      </c>
      <c r="F19">
        <v>409600</v>
      </c>
      <c r="G19">
        <v>194.77</v>
      </c>
      <c r="H19">
        <v>1.52</v>
      </c>
      <c r="I19" s="1">
        <v>0.004</v>
      </c>
      <c r="J19" t="s">
        <v>19</v>
      </c>
      <c r="N19" s="2">
        <f t="shared" si="0"/>
        <v>0.0020537043692560454</v>
      </c>
    </row>
    <row r="20" spans="1:14" ht="12.75">
      <c r="A20" t="s">
        <v>3</v>
      </c>
      <c r="B20" t="s">
        <v>4</v>
      </c>
      <c r="C20" t="s">
        <v>58</v>
      </c>
      <c r="D20">
        <v>1</v>
      </c>
      <c r="E20">
        <v>4</v>
      </c>
      <c r="F20">
        <v>409600</v>
      </c>
      <c r="G20">
        <v>194.18</v>
      </c>
      <c r="H20">
        <v>1.51</v>
      </c>
      <c r="I20" s="1">
        <v>0.004</v>
      </c>
      <c r="J20" t="s">
        <v>20</v>
      </c>
      <c r="N20" s="2">
        <f t="shared" si="0"/>
        <v>0.0020599443815016993</v>
      </c>
    </row>
    <row r="21" spans="1:14" ht="12.75">
      <c r="A21" t="s">
        <v>3</v>
      </c>
      <c r="B21" t="s">
        <v>4</v>
      </c>
      <c r="C21" t="s">
        <v>58</v>
      </c>
      <c r="D21">
        <v>1</v>
      </c>
      <c r="E21">
        <v>4</v>
      </c>
      <c r="F21">
        <v>409600</v>
      </c>
      <c r="G21">
        <v>195.91</v>
      </c>
      <c r="H21">
        <v>1.53</v>
      </c>
      <c r="I21" s="1">
        <v>0.006</v>
      </c>
      <c r="J21" t="s">
        <v>21</v>
      </c>
      <c r="N21" s="2">
        <f t="shared" si="0"/>
        <v>0.003062630799857077</v>
      </c>
    </row>
    <row r="22" spans="1:14" ht="12.75">
      <c r="A22" t="s">
        <v>3</v>
      </c>
      <c r="B22" t="s">
        <v>4</v>
      </c>
      <c r="C22" t="s">
        <v>58</v>
      </c>
      <c r="D22">
        <v>1</v>
      </c>
      <c r="E22">
        <v>4</v>
      </c>
      <c r="F22">
        <v>409600</v>
      </c>
      <c r="G22">
        <v>194.91</v>
      </c>
      <c r="H22">
        <v>1.52</v>
      </c>
      <c r="I22" s="1">
        <v>0.006</v>
      </c>
      <c r="J22" t="s">
        <v>22</v>
      </c>
      <c r="N22" s="2">
        <f t="shared" si="0"/>
        <v>0.0030783438510081575</v>
      </c>
    </row>
    <row r="23" spans="1:14" ht="12.75">
      <c r="A23" t="s">
        <v>3</v>
      </c>
      <c r="B23" t="s">
        <v>4</v>
      </c>
      <c r="C23" t="s">
        <v>58</v>
      </c>
      <c r="D23">
        <v>1</v>
      </c>
      <c r="E23">
        <v>4</v>
      </c>
      <c r="F23">
        <v>409600</v>
      </c>
      <c r="G23">
        <v>194.6</v>
      </c>
      <c r="H23">
        <v>1.52</v>
      </c>
      <c r="I23" s="1">
        <v>0.005</v>
      </c>
      <c r="J23" t="s">
        <v>23</v>
      </c>
      <c r="N23" s="2">
        <f t="shared" si="0"/>
        <v>0.0025693730729701952</v>
      </c>
    </row>
    <row r="24" spans="1:14" ht="12.75">
      <c r="A24" t="s">
        <v>3</v>
      </c>
      <c r="B24" t="s">
        <v>4</v>
      </c>
      <c r="C24" t="s">
        <v>58</v>
      </c>
      <c r="D24">
        <v>1</v>
      </c>
      <c r="E24">
        <v>4</v>
      </c>
      <c r="F24">
        <v>409600</v>
      </c>
      <c r="G24">
        <v>194.92</v>
      </c>
      <c r="H24">
        <v>1.52</v>
      </c>
      <c r="I24" s="1">
        <v>0.006</v>
      </c>
      <c r="J24" t="s">
        <v>24</v>
      </c>
      <c r="N24" s="2">
        <f t="shared" si="0"/>
        <v>0.003078185922429715</v>
      </c>
    </row>
    <row r="25" spans="1:14" ht="12.75">
      <c r="A25" t="s">
        <v>3</v>
      </c>
      <c r="B25" t="s">
        <v>4</v>
      </c>
      <c r="C25" t="s">
        <v>58</v>
      </c>
      <c r="D25">
        <v>1</v>
      </c>
      <c r="E25">
        <v>4</v>
      </c>
      <c r="F25">
        <v>409600</v>
      </c>
      <c r="G25">
        <v>193.26</v>
      </c>
      <c r="H25">
        <v>1.5</v>
      </c>
      <c r="I25" s="1">
        <v>0.004</v>
      </c>
      <c r="J25" t="s">
        <v>25</v>
      </c>
      <c r="N25" s="2">
        <f t="shared" si="0"/>
        <v>0.002069750595053296</v>
      </c>
    </row>
    <row r="26" spans="1:14" ht="12.75">
      <c r="A26" t="s">
        <v>3</v>
      </c>
      <c r="B26" t="s">
        <v>4</v>
      </c>
      <c r="C26" t="s">
        <v>58</v>
      </c>
      <c r="D26">
        <v>1</v>
      </c>
      <c r="E26">
        <v>4</v>
      </c>
      <c r="F26">
        <v>819200</v>
      </c>
      <c r="G26">
        <v>456.02</v>
      </c>
      <c r="H26">
        <v>3.56</v>
      </c>
      <c r="I26" s="1">
        <v>0.013</v>
      </c>
      <c r="J26" t="s">
        <v>26</v>
      </c>
      <c r="N26" s="2">
        <f t="shared" si="0"/>
        <v>0.002850752159992983</v>
      </c>
    </row>
    <row r="27" spans="1:14" ht="12.75">
      <c r="A27" t="s">
        <v>3</v>
      </c>
      <c r="B27" t="s">
        <v>4</v>
      </c>
      <c r="C27" t="s">
        <v>58</v>
      </c>
      <c r="D27">
        <v>1</v>
      </c>
      <c r="E27">
        <v>4</v>
      </c>
      <c r="F27">
        <v>1228800</v>
      </c>
      <c r="G27">
        <v>631.84</v>
      </c>
      <c r="H27">
        <v>4.93</v>
      </c>
      <c r="I27" s="1">
        <v>0.017</v>
      </c>
      <c r="J27" t="s">
        <v>27</v>
      </c>
      <c r="N27" s="2">
        <f t="shared" si="0"/>
        <v>0.0026905545707774123</v>
      </c>
    </row>
    <row r="28" spans="1:14" ht="12.75">
      <c r="A28" t="s">
        <v>3</v>
      </c>
      <c r="B28" t="s">
        <v>4</v>
      </c>
      <c r="C28" t="s">
        <v>58</v>
      </c>
      <c r="D28">
        <v>1</v>
      </c>
      <c r="E28">
        <v>4</v>
      </c>
      <c r="F28">
        <v>1638400</v>
      </c>
      <c r="G28">
        <v>862.5</v>
      </c>
      <c r="H28">
        <v>6.73</v>
      </c>
      <c r="I28" s="1">
        <v>0.023</v>
      </c>
      <c r="J28" t="s">
        <v>28</v>
      </c>
      <c r="N28" s="2">
        <f t="shared" si="0"/>
        <v>0.0026666666666666666</v>
      </c>
    </row>
    <row r="29" spans="1:14" ht="12.75">
      <c r="A29" t="s">
        <v>3</v>
      </c>
      <c r="B29" t="s">
        <v>4</v>
      </c>
      <c r="C29" t="s">
        <v>58</v>
      </c>
      <c r="D29">
        <v>1</v>
      </c>
      <c r="E29">
        <v>4</v>
      </c>
      <c r="F29">
        <v>2048000</v>
      </c>
      <c r="G29">
        <v>1071.76</v>
      </c>
      <c r="H29">
        <v>8.37</v>
      </c>
      <c r="I29" s="1">
        <v>0.027</v>
      </c>
      <c r="J29" t="s">
        <v>29</v>
      </c>
      <c r="N29" s="2">
        <f t="shared" si="0"/>
        <v>0.0025192207210569533</v>
      </c>
    </row>
    <row r="30" spans="1:14" ht="12.75">
      <c r="A30" t="s">
        <v>3</v>
      </c>
      <c r="B30" t="s">
        <v>4</v>
      </c>
      <c r="C30" t="s">
        <v>58</v>
      </c>
      <c r="D30">
        <v>1</v>
      </c>
      <c r="E30">
        <v>4</v>
      </c>
      <c r="F30">
        <v>2457600</v>
      </c>
      <c r="G30">
        <v>1271.42</v>
      </c>
      <c r="H30">
        <v>9.93</v>
      </c>
      <c r="I30" s="1">
        <v>0.033</v>
      </c>
      <c r="J30" t="s">
        <v>30</v>
      </c>
      <c r="N30" s="2">
        <f t="shared" si="0"/>
        <v>0.0025955231158861745</v>
      </c>
    </row>
    <row r="31" spans="1:14" ht="12.75">
      <c r="A31" t="s">
        <v>3</v>
      </c>
      <c r="B31" t="s">
        <v>4</v>
      </c>
      <c r="C31" t="s">
        <v>58</v>
      </c>
      <c r="D31">
        <v>1</v>
      </c>
      <c r="E31">
        <v>4</v>
      </c>
      <c r="F31">
        <v>2867200</v>
      </c>
      <c r="G31">
        <v>1566.55</v>
      </c>
      <c r="H31">
        <v>12.23</v>
      </c>
      <c r="I31" s="1">
        <v>0.036</v>
      </c>
      <c r="J31" t="s">
        <v>31</v>
      </c>
      <c r="N31" s="2">
        <f t="shared" si="0"/>
        <v>0.0022980434713223323</v>
      </c>
    </row>
    <row r="32" spans="1:14" ht="12.75">
      <c r="A32" t="s">
        <v>3</v>
      </c>
      <c r="B32" t="s">
        <v>4</v>
      </c>
      <c r="C32" t="s">
        <v>58</v>
      </c>
      <c r="D32">
        <v>1</v>
      </c>
      <c r="E32">
        <v>4</v>
      </c>
      <c r="F32">
        <v>3276800</v>
      </c>
      <c r="G32">
        <v>1834.57</v>
      </c>
      <c r="H32">
        <v>14.33</v>
      </c>
      <c r="I32" s="1">
        <v>0.04</v>
      </c>
      <c r="J32" t="s">
        <v>32</v>
      </c>
      <c r="N32" s="2">
        <f t="shared" si="0"/>
        <v>0.0021803474383643036</v>
      </c>
    </row>
    <row r="33" spans="1:14" ht="12.75">
      <c r="A33" t="s">
        <v>3</v>
      </c>
      <c r="B33" t="s">
        <v>4</v>
      </c>
      <c r="C33" t="s">
        <v>58</v>
      </c>
      <c r="D33">
        <v>1</v>
      </c>
      <c r="E33">
        <v>4</v>
      </c>
      <c r="F33">
        <v>3686400</v>
      </c>
      <c r="G33">
        <v>2148.76</v>
      </c>
      <c r="H33">
        <v>16.78</v>
      </c>
      <c r="I33" s="1">
        <v>0.048</v>
      </c>
      <c r="J33" t="s">
        <v>33</v>
      </c>
      <c r="N33" s="2">
        <f t="shared" si="0"/>
        <v>0.0022338464975148456</v>
      </c>
    </row>
    <row r="34" spans="1:14" ht="12.75">
      <c r="A34" t="s">
        <v>3</v>
      </c>
      <c r="B34" t="s">
        <v>4</v>
      </c>
      <c r="C34" t="s">
        <v>58</v>
      </c>
      <c r="D34">
        <v>1</v>
      </c>
      <c r="E34">
        <v>4</v>
      </c>
      <c r="F34">
        <v>4096000</v>
      </c>
      <c r="G34">
        <v>2445.46</v>
      </c>
      <c r="H34">
        <v>19.1</v>
      </c>
      <c r="I34" s="1">
        <v>0.054</v>
      </c>
      <c r="J34" t="s">
        <v>34</v>
      </c>
      <c r="N34" s="2">
        <f t="shared" si="0"/>
        <v>0.0022081735133676283</v>
      </c>
    </row>
    <row r="35" spans="1:14" ht="12.75">
      <c r="A35" t="s">
        <v>3</v>
      </c>
      <c r="B35" t="s">
        <v>4</v>
      </c>
      <c r="C35" t="s">
        <v>58</v>
      </c>
      <c r="D35">
        <v>1</v>
      </c>
      <c r="E35">
        <v>4</v>
      </c>
      <c r="F35">
        <v>4505600</v>
      </c>
      <c r="G35">
        <v>2742.26</v>
      </c>
      <c r="H35">
        <v>21.42</v>
      </c>
      <c r="I35" s="1">
        <v>0.057</v>
      </c>
      <c r="J35" t="s">
        <v>35</v>
      </c>
      <c r="N35" s="2">
        <f aca="true" t="shared" si="1" ref="N35:N66">100*I35/G35</f>
        <v>0.0020785775236483776</v>
      </c>
    </row>
    <row r="36" spans="1:14" ht="12.75">
      <c r="A36" t="s">
        <v>3</v>
      </c>
      <c r="B36" t="s">
        <v>4</v>
      </c>
      <c r="C36" t="s">
        <v>58</v>
      </c>
      <c r="D36">
        <v>1</v>
      </c>
      <c r="E36">
        <v>4</v>
      </c>
      <c r="F36">
        <v>4915200</v>
      </c>
      <c r="G36">
        <v>2938.17</v>
      </c>
      <c r="H36">
        <v>22.95</v>
      </c>
      <c r="I36" s="1">
        <v>0.064</v>
      </c>
      <c r="J36" t="s">
        <v>36</v>
      </c>
      <c r="N36" s="2">
        <f t="shared" si="1"/>
        <v>0.002178226583213361</v>
      </c>
    </row>
    <row r="37" spans="1:14" ht="12.75">
      <c r="A37" t="s">
        <v>3</v>
      </c>
      <c r="B37" t="s">
        <v>4</v>
      </c>
      <c r="C37" t="s">
        <v>58</v>
      </c>
      <c r="D37">
        <v>1</v>
      </c>
      <c r="E37">
        <v>4</v>
      </c>
      <c r="F37">
        <v>5324800</v>
      </c>
      <c r="G37">
        <v>3159.27</v>
      </c>
      <c r="H37">
        <v>24.68</v>
      </c>
      <c r="I37" s="1">
        <v>0.071</v>
      </c>
      <c r="J37" t="s">
        <v>37</v>
      </c>
      <c r="N37" s="2">
        <f t="shared" si="1"/>
        <v>0.0022473546104005036</v>
      </c>
    </row>
    <row r="38" spans="1:14" ht="12.75">
      <c r="A38" t="s">
        <v>3</v>
      </c>
      <c r="B38" t="s">
        <v>4</v>
      </c>
      <c r="C38" t="s">
        <v>58</v>
      </c>
      <c r="D38">
        <v>1</v>
      </c>
      <c r="E38">
        <v>4</v>
      </c>
      <c r="F38">
        <v>5734400</v>
      </c>
      <c r="G38">
        <v>3236.19</v>
      </c>
      <c r="H38">
        <v>25.28</v>
      </c>
      <c r="I38" s="1">
        <v>0.075</v>
      </c>
      <c r="J38" t="s">
        <v>38</v>
      </c>
      <c r="N38" s="2">
        <f t="shared" si="1"/>
        <v>0.002317540070267815</v>
      </c>
    </row>
    <row r="39" spans="1:14" ht="12.75">
      <c r="A39" t="s">
        <v>3</v>
      </c>
      <c r="B39" t="s">
        <v>4</v>
      </c>
      <c r="C39" t="s">
        <v>58</v>
      </c>
      <c r="D39">
        <v>1</v>
      </c>
      <c r="E39">
        <v>4</v>
      </c>
      <c r="F39">
        <v>6144000</v>
      </c>
      <c r="G39">
        <v>3287.62</v>
      </c>
      <c r="H39">
        <v>25.68</v>
      </c>
      <c r="I39" s="1">
        <v>0.083</v>
      </c>
      <c r="J39" t="s">
        <v>39</v>
      </c>
      <c r="N39" s="2">
        <f t="shared" si="1"/>
        <v>0.002524622675370025</v>
      </c>
    </row>
    <row r="40" spans="1:14" ht="12.75">
      <c r="A40" t="s">
        <v>3</v>
      </c>
      <c r="B40" t="s">
        <v>4</v>
      </c>
      <c r="C40" t="s">
        <v>58</v>
      </c>
      <c r="D40">
        <v>1</v>
      </c>
      <c r="E40">
        <v>4</v>
      </c>
      <c r="F40">
        <v>6553600</v>
      </c>
      <c r="G40">
        <v>3359.26</v>
      </c>
      <c r="H40">
        <v>26.24</v>
      </c>
      <c r="I40" s="1">
        <v>0.071</v>
      </c>
      <c r="J40" t="s">
        <v>40</v>
      </c>
      <c r="N40" s="2">
        <f t="shared" si="1"/>
        <v>0.0021135607246834122</v>
      </c>
    </row>
    <row r="41" spans="1:14" ht="12.75">
      <c r="A41" t="s">
        <v>3</v>
      </c>
      <c r="B41" t="s">
        <v>4</v>
      </c>
      <c r="C41" t="s">
        <v>58</v>
      </c>
      <c r="D41">
        <v>1</v>
      </c>
      <c r="E41">
        <v>4</v>
      </c>
      <c r="F41">
        <v>6963200</v>
      </c>
      <c r="G41">
        <v>3647.96</v>
      </c>
      <c r="H41">
        <v>28.49</v>
      </c>
      <c r="I41" s="1">
        <v>0.091</v>
      </c>
      <c r="J41" t="s">
        <v>41</v>
      </c>
      <c r="N41" s="2">
        <f t="shared" si="1"/>
        <v>0.0024945448963256175</v>
      </c>
    </row>
    <row r="42" spans="1:14" ht="12.75">
      <c r="A42" t="s">
        <v>3</v>
      </c>
      <c r="B42" t="s">
        <v>4</v>
      </c>
      <c r="C42" t="s">
        <v>58</v>
      </c>
      <c r="D42">
        <v>1</v>
      </c>
      <c r="E42">
        <v>4</v>
      </c>
      <c r="F42">
        <v>7372800</v>
      </c>
      <c r="G42">
        <v>4072.62</v>
      </c>
      <c r="H42">
        <v>31.81</v>
      </c>
      <c r="I42" s="1">
        <v>0.1</v>
      </c>
      <c r="J42" t="s">
        <v>42</v>
      </c>
      <c r="N42" s="2">
        <f t="shared" si="1"/>
        <v>0.0024554218169139277</v>
      </c>
    </row>
    <row r="43" spans="1:14" ht="12.75">
      <c r="A43" t="s">
        <v>3</v>
      </c>
      <c r="B43" t="s">
        <v>4</v>
      </c>
      <c r="C43" t="s">
        <v>58</v>
      </c>
      <c r="D43">
        <v>1</v>
      </c>
      <c r="E43">
        <v>4</v>
      </c>
      <c r="F43">
        <v>7782400</v>
      </c>
      <c r="G43">
        <v>4180.21</v>
      </c>
      <c r="H43">
        <v>32.65</v>
      </c>
      <c r="I43" s="1">
        <v>0.1</v>
      </c>
      <c r="J43" t="s">
        <v>43</v>
      </c>
      <c r="N43" s="2">
        <f t="shared" si="1"/>
        <v>0.0023922243140894837</v>
      </c>
    </row>
    <row r="44" spans="1:14" ht="12.75">
      <c r="A44" t="s">
        <v>3</v>
      </c>
      <c r="B44" t="s">
        <v>4</v>
      </c>
      <c r="C44" t="s">
        <v>58</v>
      </c>
      <c r="D44">
        <v>1</v>
      </c>
      <c r="E44">
        <v>4</v>
      </c>
      <c r="F44">
        <v>8192000</v>
      </c>
      <c r="G44">
        <v>4424.4</v>
      </c>
      <c r="H44">
        <v>34.56</v>
      </c>
      <c r="I44" s="1">
        <v>0.109</v>
      </c>
      <c r="J44" t="s">
        <v>44</v>
      </c>
      <c r="N44" s="2">
        <f t="shared" si="1"/>
        <v>0.002463610885091764</v>
      </c>
    </row>
    <row r="45" spans="1:14" ht="12.75">
      <c r="A45" t="s">
        <v>3</v>
      </c>
      <c r="B45" t="s">
        <v>4</v>
      </c>
      <c r="C45" t="s">
        <v>58</v>
      </c>
      <c r="D45">
        <v>1</v>
      </c>
      <c r="E45">
        <v>4</v>
      </c>
      <c r="F45">
        <v>8601600</v>
      </c>
      <c r="G45">
        <v>4489.78</v>
      </c>
      <c r="H45">
        <v>35.07</v>
      </c>
      <c r="I45" s="1">
        <v>0.108</v>
      </c>
      <c r="J45" t="s">
        <v>45</v>
      </c>
      <c r="N45" s="2">
        <f t="shared" si="1"/>
        <v>0.002405463073914535</v>
      </c>
    </row>
    <row r="46" spans="1:14" ht="12.75">
      <c r="A46" t="s">
        <v>3</v>
      </c>
      <c r="B46" t="s">
        <v>4</v>
      </c>
      <c r="C46" t="s">
        <v>58</v>
      </c>
      <c r="D46">
        <v>1</v>
      </c>
      <c r="E46">
        <v>4</v>
      </c>
      <c r="F46">
        <v>9011200</v>
      </c>
      <c r="G46">
        <v>4552.33</v>
      </c>
      <c r="H46">
        <v>35.56</v>
      </c>
      <c r="I46" s="1">
        <v>0.12</v>
      </c>
      <c r="J46" t="s">
        <v>46</v>
      </c>
      <c r="N46" s="2">
        <f t="shared" si="1"/>
        <v>0.002636012767088502</v>
      </c>
    </row>
    <row r="47" spans="1:14" ht="12.75">
      <c r="A47" t="s">
        <v>3</v>
      </c>
      <c r="B47" t="s">
        <v>4</v>
      </c>
      <c r="C47" t="s">
        <v>58</v>
      </c>
      <c r="D47">
        <v>1</v>
      </c>
      <c r="E47">
        <v>4</v>
      </c>
      <c r="F47">
        <v>9420800</v>
      </c>
      <c r="G47">
        <v>4623.36</v>
      </c>
      <c r="H47">
        <v>36.12</v>
      </c>
      <c r="I47" s="1">
        <v>0.121</v>
      </c>
      <c r="J47" t="s">
        <v>47</v>
      </c>
      <c r="N47" s="2">
        <f t="shared" si="1"/>
        <v>0.002617144241417497</v>
      </c>
    </row>
    <row r="48" spans="1:14" ht="12.75">
      <c r="A48" t="s">
        <v>22</v>
      </c>
      <c r="B48" t="s">
        <v>4</v>
      </c>
      <c r="C48" t="s">
        <v>5</v>
      </c>
      <c r="D48">
        <v>1</v>
      </c>
      <c r="E48">
        <v>2</v>
      </c>
      <c r="F48">
        <v>409600</v>
      </c>
      <c r="G48">
        <v>153.86</v>
      </c>
      <c r="H48">
        <v>1.2</v>
      </c>
      <c r="I48" s="1">
        <v>0.01</v>
      </c>
      <c r="J48" t="s">
        <v>6</v>
      </c>
      <c r="N48" s="2">
        <f t="shared" si="1"/>
        <v>0.006499415052645261</v>
      </c>
    </row>
    <row r="49" spans="1:14" ht="12.75">
      <c r="A49" t="s">
        <v>22</v>
      </c>
      <c r="B49" t="s">
        <v>4</v>
      </c>
      <c r="C49" t="s">
        <v>5</v>
      </c>
      <c r="D49">
        <v>1</v>
      </c>
      <c r="E49">
        <v>2</v>
      </c>
      <c r="F49">
        <v>409600</v>
      </c>
      <c r="G49">
        <v>159.03</v>
      </c>
      <c r="H49">
        <v>1.24</v>
      </c>
      <c r="I49" s="1">
        <v>0.009</v>
      </c>
      <c r="J49" t="s">
        <v>7</v>
      </c>
      <c r="N49" s="2">
        <f t="shared" si="1"/>
        <v>0.005659309564233163</v>
      </c>
    </row>
    <row r="50" spans="1:14" ht="12.75">
      <c r="A50" t="s">
        <v>22</v>
      </c>
      <c r="B50" t="s">
        <v>4</v>
      </c>
      <c r="C50" t="s">
        <v>5</v>
      </c>
      <c r="D50">
        <v>1</v>
      </c>
      <c r="E50">
        <v>2</v>
      </c>
      <c r="F50">
        <v>409600</v>
      </c>
      <c r="G50">
        <v>158.39</v>
      </c>
      <c r="H50">
        <v>1.23</v>
      </c>
      <c r="I50" s="1">
        <v>0.009</v>
      </c>
      <c r="J50" t="s">
        <v>48</v>
      </c>
      <c r="N50" s="2">
        <f t="shared" si="1"/>
        <v>0.005682176905107646</v>
      </c>
    </row>
    <row r="51" spans="1:14" ht="12.75">
      <c r="A51" t="s">
        <v>22</v>
      </c>
      <c r="B51" t="s">
        <v>4</v>
      </c>
      <c r="C51" t="s">
        <v>5</v>
      </c>
      <c r="D51">
        <v>1</v>
      </c>
      <c r="E51">
        <v>2</v>
      </c>
      <c r="F51">
        <v>409600</v>
      </c>
      <c r="G51">
        <v>161.37</v>
      </c>
      <c r="H51">
        <v>1.26</v>
      </c>
      <c r="I51" s="1">
        <v>0.006</v>
      </c>
      <c r="J51" t="s">
        <v>8</v>
      </c>
      <c r="N51" s="2">
        <f t="shared" si="1"/>
        <v>0.003718163227365681</v>
      </c>
    </row>
    <row r="52" spans="1:14" ht="12.75">
      <c r="A52" t="s">
        <v>22</v>
      </c>
      <c r="B52" t="s">
        <v>4</v>
      </c>
      <c r="C52" t="s">
        <v>5</v>
      </c>
      <c r="D52">
        <v>1</v>
      </c>
      <c r="E52">
        <v>2</v>
      </c>
      <c r="F52">
        <v>409600</v>
      </c>
      <c r="G52">
        <v>144.26</v>
      </c>
      <c r="H52">
        <v>1.12</v>
      </c>
      <c r="I52" s="1">
        <v>0.006</v>
      </c>
      <c r="J52" t="s">
        <v>9</v>
      </c>
      <c r="N52" s="2">
        <f t="shared" si="1"/>
        <v>0.0041591570774989605</v>
      </c>
    </row>
    <row r="53" spans="1:14" ht="12.75">
      <c r="A53" t="s">
        <v>22</v>
      </c>
      <c r="B53" t="s">
        <v>4</v>
      </c>
      <c r="C53" t="s">
        <v>5</v>
      </c>
      <c r="D53">
        <v>1</v>
      </c>
      <c r="E53">
        <v>2</v>
      </c>
      <c r="F53">
        <v>409600</v>
      </c>
      <c r="G53">
        <v>154.44</v>
      </c>
      <c r="H53">
        <v>1.2</v>
      </c>
      <c r="I53" s="1">
        <v>0.009</v>
      </c>
      <c r="J53" t="s">
        <v>10</v>
      </c>
      <c r="N53" s="2">
        <f t="shared" si="1"/>
        <v>0.005827505827505827</v>
      </c>
    </row>
    <row r="54" spans="1:14" ht="12.75">
      <c r="A54" t="s">
        <v>22</v>
      </c>
      <c r="B54" t="s">
        <v>4</v>
      </c>
      <c r="C54" t="s">
        <v>5</v>
      </c>
      <c r="D54">
        <v>1</v>
      </c>
      <c r="E54">
        <v>2</v>
      </c>
      <c r="F54">
        <v>409600</v>
      </c>
      <c r="G54">
        <v>159.85</v>
      </c>
      <c r="H54">
        <v>1.24</v>
      </c>
      <c r="I54" s="1">
        <v>0.009</v>
      </c>
      <c r="J54" t="s">
        <v>11</v>
      </c>
      <c r="N54" s="2">
        <f t="shared" si="1"/>
        <v>0.005630278385986862</v>
      </c>
    </row>
    <row r="55" spans="1:14" ht="12.75">
      <c r="A55" t="s">
        <v>22</v>
      </c>
      <c r="B55" t="s">
        <v>4</v>
      </c>
      <c r="C55" t="s">
        <v>5</v>
      </c>
      <c r="D55">
        <v>1</v>
      </c>
      <c r="E55">
        <v>2</v>
      </c>
      <c r="F55">
        <v>409600</v>
      </c>
      <c r="G55">
        <v>158.82</v>
      </c>
      <c r="H55">
        <v>1.24</v>
      </c>
      <c r="I55" s="1">
        <v>0.006</v>
      </c>
      <c r="J55" t="s">
        <v>12</v>
      </c>
      <c r="N55" s="2">
        <f t="shared" si="1"/>
        <v>0.0037778617302606727</v>
      </c>
    </row>
    <row r="56" spans="1:14" ht="12.75">
      <c r="A56" t="s">
        <v>22</v>
      </c>
      <c r="B56" t="s">
        <v>4</v>
      </c>
      <c r="C56" t="s">
        <v>5</v>
      </c>
      <c r="D56">
        <v>1</v>
      </c>
      <c r="E56">
        <v>2</v>
      </c>
      <c r="F56">
        <v>409600</v>
      </c>
      <c r="G56">
        <v>149.99</v>
      </c>
      <c r="H56">
        <v>1.17</v>
      </c>
      <c r="I56" s="1">
        <v>0.007</v>
      </c>
      <c r="J56" t="s">
        <v>13</v>
      </c>
      <c r="N56" s="2">
        <f t="shared" si="1"/>
        <v>0.004666977798519901</v>
      </c>
    </row>
    <row r="57" spans="1:14" ht="12.75">
      <c r="A57" t="s">
        <v>22</v>
      </c>
      <c r="B57" t="s">
        <v>4</v>
      </c>
      <c r="C57" t="s">
        <v>5</v>
      </c>
      <c r="D57">
        <v>1</v>
      </c>
      <c r="E57">
        <v>2</v>
      </c>
      <c r="F57">
        <v>409600</v>
      </c>
      <c r="G57">
        <v>158.07</v>
      </c>
      <c r="H57">
        <v>1.23</v>
      </c>
      <c r="I57" s="1">
        <v>0.009</v>
      </c>
      <c r="J57" t="s">
        <v>14</v>
      </c>
      <c r="N57" s="2">
        <f t="shared" si="1"/>
        <v>0.005693680015183146</v>
      </c>
    </row>
    <row r="58" spans="1:14" ht="12.75">
      <c r="A58" t="s">
        <v>22</v>
      </c>
      <c r="B58" t="s">
        <v>4</v>
      </c>
      <c r="C58" t="s">
        <v>5</v>
      </c>
      <c r="D58">
        <v>1</v>
      </c>
      <c r="E58">
        <v>2</v>
      </c>
      <c r="F58">
        <v>409600</v>
      </c>
      <c r="G58">
        <v>149.36</v>
      </c>
      <c r="H58">
        <v>1.16</v>
      </c>
      <c r="I58" s="1">
        <v>0.005</v>
      </c>
      <c r="J58" t="s">
        <v>15</v>
      </c>
      <c r="N58" s="2">
        <f t="shared" si="1"/>
        <v>0.003347616497054097</v>
      </c>
    </row>
    <row r="59" spans="1:14" ht="12.75">
      <c r="A59" t="s">
        <v>22</v>
      </c>
      <c r="B59" t="s">
        <v>4</v>
      </c>
      <c r="C59" t="s">
        <v>5</v>
      </c>
      <c r="D59">
        <v>1</v>
      </c>
      <c r="E59">
        <v>2</v>
      </c>
      <c r="F59">
        <v>409600</v>
      </c>
      <c r="G59">
        <v>154.48</v>
      </c>
      <c r="H59">
        <v>1.2</v>
      </c>
      <c r="I59" s="1">
        <v>0.009</v>
      </c>
      <c r="J59" t="s">
        <v>16</v>
      </c>
      <c r="N59" s="2">
        <f t="shared" si="1"/>
        <v>0.005825996892801657</v>
      </c>
    </row>
    <row r="60" spans="1:14" ht="12.75">
      <c r="A60" t="s">
        <v>22</v>
      </c>
      <c r="B60" t="s">
        <v>4</v>
      </c>
      <c r="C60" t="s">
        <v>5</v>
      </c>
      <c r="D60">
        <v>1</v>
      </c>
      <c r="E60">
        <v>2</v>
      </c>
      <c r="F60">
        <v>409600</v>
      </c>
      <c r="G60">
        <v>159.13</v>
      </c>
      <c r="H60">
        <v>1.24</v>
      </c>
      <c r="I60" s="1">
        <v>0.008</v>
      </c>
      <c r="J60" t="s">
        <v>17</v>
      </c>
      <c r="N60" s="2">
        <f t="shared" si="1"/>
        <v>0.0050273361402626785</v>
      </c>
    </row>
    <row r="61" spans="1:14" ht="12.75">
      <c r="A61" t="s">
        <v>22</v>
      </c>
      <c r="B61" t="s">
        <v>4</v>
      </c>
      <c r="C61" t="s">
        <v>5</v>
      </c>
      <c r="D61">
        <v>1</v>
      </c>
      <c r="E61">
        <v>2</v>
      </c>
      <c r="F61">
        <v>409600</v>
      </c>
      <c r="G61">
        <v>160.47</v>
      </c>
      <c r="H61">
        <v>1.25</v>
      </c>
      <c r="I61" s="1">
        <v>0.009</v>
      </c>
      <c r="J61" t="s">
        <v>18</v>
      </c>
      <c r="N61" s="2">
        <f t="shared" si="1"/>
        <v>0.005608524957936062</v>
      </c>
    </row>
    <row r="62" spans="1:14" ht="12.75">
      <c r="A62" t="s">
        <v>22</v>
      </c>
      <c r="B62" t="s">
        <v>4</v>
      </c>
      <c r="C62" t="s">
        <v>5</v>
      </c>
      <c r="D62">
        <v>1</v>
      </c>
      <c r="E62">
        <v>2</v>
      </c>
      <c r="F62">
        <v>409600</v>
      </c>
      <c r="G62">
        <v>155.91</v>
      </c>
      <c r="H62">
        <v>1.21</v>
      </c>
      <c r="I62" s="1">
        <v>0.009</v>
      </c>
      <c r="J62" t="s">
        <v>3</v>
      </c>
      <c r="N62" s="2">
        <f t="shared" si="1"/>
        <v>0.005772561092938233</v>
      </c>
    </row>
    <row r="63" spans="1:14" ht="12.75">
      <c r="A63" t="s">
        <v>22</v>
      </c>
      <c r="B63" t="s">
        <v>4</v>
      </c>
      <c r="C63" t="s">
        <v>5</v>
      </c>
      <c r="D63">
        <v>1</v>
      </c>
      <c r="E63">
        <v>2</v>
      </c>
      <c r="F63">
        <v>409600</v>
      </c>
      <c r="G63">
        <v>159.32</v>
      </c>
      <c r="H63">
        <v>1.24</v>
      </c>
      <c r="I63" s="1">
        <v>0.005</v>
      </c>
      <c r="J63" t="s">
        <v>4</v>
      </c>
      <c r="N63" s="2">
        <f t="shared" si="1"/>
        <v>0.0031383379362289734</v>
      </c>
    </row>
    <row r="64" spans="1:14" ht="12.75">
      <c r="A64" t="s">
        <v>22</v>
      </c>
      <c r="B64" t="s">
        <v>4</v>
      </c>
      <c r="C64" t="s">
        <v>5</v>
      </c>
      <c r="D64">
        <v>1</v>
      </c>
      <c r="E64">
        <v>2</v>
      </c>
      <c r="F64">
        <v>409600</v>
      </c>
      <c r="G64">
        <v>161.75</v>
      </c>
      <c r="H64">
        <v>1.26</v>
      </c>
      <c r="I64" s="1">
        <v>0.008</v>
      </c>
      <c r="J64" t="s">
        <v>19</v>
      </c>
      <c r="N64" s="2">
        <f t="shared" si="1"/>
        <v>0.004945904173106646</v>
      </c>
    </row>
    <row r="65" spans="1:14" ht="12.75">
      <c r="A65" t="s">
        <v>22</v>
      </c>
      <c r="B65" t="s">
        <v>4</v>
      </c>
      <c r="C65" t="s">
        <v>5</v>
      </c>
      <c r="D65">
        <v>1</v>
      </c>
      <c r="E65">
        <v>2</v>
      </c>
      <c r="F65">
        <v>409600</v>
      </c>
      <c r="G65">
        <v>153.98</v>
      </c>
      <c r="H65">
        <v>1.2</v>
      </c>
      <c r="I65" s="1">
        <v>0.009</v>
      </c>
      <c r="J65" t="s">
        <v>20</v>
      </c>
      <c r="N65" s="2">
        <f t="shared" si="1"/>
        <v>0.0058449149240161055</v>
      </c>
    </row>
    <row r="66" spans="1:14" ht="12.75">
      <c r="A66" t="s">
        <v>22</v>
      </c>
      <c r="B66" t="s">
        <v>4</v>
      </c>
      <c r="C66" t="s">
        <v>5</v>
      </c>
      <c r="D66">
        <v>1</v>
      </c>
      <c r="E66">
        <v>2</v>
      </c>
      <c r="F66">
        <v>409600</v>
      </c>
      <c r="G66">
        <v>159.34</v>
      </c>
      <c r="H66">
        <v>1.24</v>
      </c>
      <c r="I66" s="1">
        <v>0.008</v>
      </c>
      <c r="J66" t="s">
        <v>21</v>
      </c>
      <c r="N66" s="2">
        <f t="shared" si="1"/>
        <v>0.00502071043052592</v>
      </c>
    </row>
    <row r="67" spans="1:14" ht="12.75">
      <c r="A67" t="s">
        <v>22</v>
      </c>
      <c r="B67" t="s">
        <v>4</v>
      </c>
      <c r="C67" t="s">
        <v>5</v>
      </c>
      <c r="D67">
        <v>1</v>
      </c>
      <c r="E67">
        <v>2</v>
      </c>
      <c r="F67">
        <v>409600</v>
      </c>
      <c r="G67">
        <v>157.19</v>
      </c>
      <c r="H67">
        <v>1.22</v>
      </c>
      <c r="I67" s="1">
        <v>0.007</v>
      </c>
      <c r="J67" t="s">
        <v>22</v>
      </c>
      <c r="N67" s="2">
        <f aca="true" t="shared" si="2" ref="N67:N92">100*I67/G67</f>
        <v>0.004453209491697946</v>
      </c>
    </row>
    <row r="68" spans="1:14" ht="12.75">
      <c r="A68" t="s">
        <v>22</v>
      </c>
      <c r="B68" t="s">
        <v>4</v>
      </c>
      <c r="C68" t="s">
        <v>5</v>
      </c>
      <c r="D68">
        <v>1</v>
      </c>
      <c r="E68">
        <v>2</v>
      </c>
      <c r="F68">
        <v>409600</v>
      </c>
      <c r="G68">
        <v>159.41</v>
      </c>
      <c r="H68">
        <v>1.24</v>
      </c>
      <c r="I68" s="1">
        <v>0.007</v>
      </c>
      <c r="J68" t="s">
        <v>23</v>
      </c>
      <c r="N68" s="2">
        <f t="shared" si="2"/>
        <v>0.004391192522426448</v>
      </c>
    </row>
    <row r="69" spans="1:14" ht="12.75">
      <c r="A69" t="s">
        <v>22</v>
      </c>
      <c r="B69" t="s">
        <v>4</v>
      </c>
      <c r="C69" t="s">
        <v>5</v>
      </c>
      <c r="D69">
        <v>1</v>
      </c>
      <c r="E69">
        <v>2</v>
      </c>
      <c r="F69">
        <v>409600</v>
      </c>
      <c r="G69">
        <v>162.75</v>
      </c>
      <c r="H69">
        <v>1.27</v>
      </c>
      <c r="I69" s="1">
        <v>0.009</v>
      </c>
      <c r="J69" t="s">
        <v>24</v>
      </c>
      <c r="N69" s="2">
        <f t="shared" si="2"/>
        <v>0.00552995391705069</v>
      </c>
    </row>
    <row r="70" spans="1:14" ht="12.75">
      <c r="A70" t="s">
        <v>22</v>
      </c>
      <c r="B70" t="s">
        <v>4</v>
      </c>
      <c r="C70" t="s">
        <v>5</v>
      </c>
      <c r="D70">
        <v>1</v>
      </c>
      <c r="E70">
        <v>2</v>
      </c>
      <c r="F70">
        <v>409600</v>
      </c>
      <c r="G70">
        <v>155.02</v>
      </c>
      <c r="H70">
        <v>1.21</v>
      </c>
      <c r="I70" s="1">
        <v>0.006</v>
      </c>
      <c r="J70" t="s">
        <v>25</v>
      </c>
      <c r="N70" s="2">
        <f t="shared" si="2"/>
        <v>0.0038704683266675265</v>
      </c>
    </row>
    <row r="71" spans="1:14" ht="12.75">
      <c r="A71" t="s">
        <v>22</v>
      </c>
      <c r="B71" t="s">
        <v>4</v>
      </c>
      <c r="C71" t="s">
        <v>5</v>
      </c>
      <c r="D71">
        <v>1</v>
      </c>
      <c r="E71">
        <v>2</v>
      </c>
      <c r="F71">
        <v>819200</v>
      </c>
      <c r="G71">
        <v>314.05</v>
      </c>
      <c r="H71">
        <v>2.45</v>
      </c>
      <c r="I71" s="1">
        <v>0.017</v>
      </c>
      <c r="J71" t="s">
        <v>26</v>
      </c>
      <c r="N71" s="2">
        <f t="shared" si="2"/>
        <v>0.005413150772170037</v>
      </c>
    </row>
    <row r="72" spans="1:14" ht="12.75">
      <c r="A72" t="s">
        <v>22</v>
      </c>
      <c r="B72" t="s">
        <v>4</v>
      </c>
      <c r="C72" t="s">
        <v>5</v>
      </c>
      <c r="D72">
        <v>1</v>
      </c>
      <c r="E72">
        <v>2</v>
      </c>
      <c r="F72">
        <v>1228800</v>
      </c>
      <c r="G72">
        <v>473.3</v>
      </c>
      <c r="H72">
        <v>3.69</v>
      </c>
      <c r="I72" s="1">
        <v>0.016</v>
      </c>
      <c r="J72" t="s">
        <v>27</v>
      </c>
      <c r="N72" s="2">
        <f t="shared" si="2"/>
        <v>0.003380519754912318</v>
      </c>
    </row>
    <row r="73" spans="1:14" ht="12.75">
      <c r="A73" t="s">
        <v>22</v>
      </c>
      <c r="B73" t="s">
        <v>4</v>
      </c>
      <c r="C73" t="s">
        <v>5</v>
      </c>
      <c r="D73">
        <v>1</v>
      </c>
      <c r="E73">
        <v>2</v>
      </c>
      <c r="F73">
        <v>1638400</v>
      </c>
      <c r="G73">
        <v>615.53</v>
      </c>
      <c r="H73">
        <v>4.8</v>
      </c>
      <c r="I73" s="1">
        <v>0.033</v>
      </c>
      <c r="J73" t="s">
        <v>28</v>
      </c>
      <c r="N73" s="2">
        <f t="shared" si="2"/>
        <v>0.0053612334086072175</v>
      </c>
    </row>
    <row r="74" spans="1:14" ht="12.75">
      <c r="A74" t="s">
        <v>22</v>
      </c>
      <c r="B74" t="s">
        <v>4</v>
      </c>
      <c r="C74" t="s">
        <v>5</v>
      </c>
      <c r="D74">
        <v>1</v>
      </c>
      <c r="E74">
        <v>2</v>
      </c>
      <c r="F74">
        <v>2048000</v>
      </c>
      <c r="G74">
        <v>726.11</v>
      </c>
      <c r="H74">
        <v>5.67</v>
      </c>
      <c r="I74" s="1">
        <v>0.036</v>
      </c>
      <c r="J74" t="s">
        <v>29</v>
      </c>
      <c r="N74" s="2">
        <f t="shared" si="2"/>
        <v>0.004957926484967842</v>
      </c>
    </row>
    <row r="75" spans="1:14" ht="12.75">
      <c r="A75" t="s">
        <v>22</v>
      </c>
      <c r="B75" t="s">
        <v>4</v>
      </c>
      <c r="C75" t="s">
        <v>5</v>
      </c>
      <c r="D75">
        <v>1</v>
      </c>
      <c r="E75">
        <v>2</v>
      </c>
      <c r="F75">
        <v>2457600</v>
      </c>
      <c r="G75">
        <v>869.02</v>
      </c>
      <c r="H75">
        <v>6.78</v>
      </c>
      <c r="I75" s="1">
        <v>0.044</v>
      </c>
      <c r="J75" t="s">
        <v>30</v>
      </c>
      <c r="N75" s="2">
        <f t="shared" si="2"/>
        <v>0.005063174610480771</v>
      </c>
    </row>
    <row r="76" spans="1:14" ht="12.75">
      <c r="A76" t="s">
        <v>22</v>
      </c>
      <c r="B76" t="s">
        <v>4</v>
      </c>
      <c r="C76" t="s">
        <v>5</v>
      </c>
      <c r="D76">
        <v>1</v>
      </c>
      <c r="E76">
        <v>2</v>
      </c>
      <c r="F76">
        <v>2867200</v>
      </c>
      <c r="G76">
        <v>1013.06</v>
      </c>
      <c r="H76">
        <v>7.91</v>
      </c>
      <c r="I76" s="1">
        <v>0.053</v>
      </c>
      <c r="J76" t="s">
        <v>31</v>
      </c>
      <c r="N76" s="2">
        <f t="shared" si="2"/>
        <v>0.0052316743332083</v>
      </c>
    </row>
    <row r="77" spans="1:14" ht="12.75">
      <c r="A77" t="s">
        <v>22</v>
      </c>
      <c r="B77" t="s">
        <v>4</v>
      </c>
      <c r="C77" t="s">
        <v>5</v>
      </c>
      <c r="D77">
        <v>1</v>
      </c>
      <c r="E77">
        <v>2</v>
      </c>
      <c r="F77">
        <v>3276800</v>
      </c>
      <c r="G77">
        <v>1162.82</v>
      </c>
      <c r="H77">
        <v>9.08</v>
      </c>
      <c r="I77" s="1">
        <v>0.061</v>
      </c>
      <c r="J77" t="s">
        <v>32</v>
      </c>
      <c r="N77" s="2">
        <f t="shared" si="2"/>
        <v>0.005245867804131336</v>
      </c>
    </row>
    <row r="78" spans="1:14" ht="12.75">
      <c r="A78" t="s">
        <v>22</v>
      </c>
      <c r="B78" t="s">
        <v>4</v>
      </c>
      <c r="C78" t="s">
        <v>5</v>
      </c>
      <c r="D78">
        <v>1</v>
      </c>
      <c r="E78">
        <v>2</v>
      </c>
      <c r="F78">
        <v>3686400</v>
      </c>
      <c r="G78">
        <v>1306.71</v>
      </c>
      <c r="H78">
        <v>10.2</v>
      </c>
      <c r="I78" s="1">
        <v>0.071</v>
      </c>
      <c r="J78" t="s">
        <v>33</v>
      </c>
      <c r="N78" s="2">
        <f t="shared" si="2"/>
        <v>0.0054334932770086705</v>
      </c>
    </row>
    <row r="79" spans="1:14" ht="12.75">
      <c r="A79" t="s">
        <v>22</v>
      </c>
      <c r="B79" t="s">
        <v>4</v>
      </c>
      <c r="C79" t="s">
        <v>5</v>
      </c>
      <c r="D79">
        <v>1</v>
      </c>
      <c r="E79">
        <v>2</v>
      </c>
      <c r="F79">
        <v>4096000</v>
      </c>
      <c r="G79">
        <v>1469.37</v>
      </c>
      <c r="H79">
        <v>11.47</v>
      </c>
      <c r="I79" s="1">
        <v>0.077</v>
      </c>
      <c r="J79" t="s">
        <v>34</v>
      </c>
      <c r="N79" s="2">
        <f t="shared" si="2"/>
        <v>0.005240341098566053</v>
      </c>
    </row>
    <row r="80" spans="1:14" ht="12.75">
      <c r="A80" t="s">
        <v>22</v>
      </c>
      <c r="B80" t="s">
        <v>4</v>
      </c>
      <c r="C80" t="s">
        <v>5</v>
      </c>
      <c r="D80">
        <v>1</v>
      </c>
      <c r="E80">
        <v>2</v>
      </c>
      <c r="F80">
        <v>4505600</v>
      </c>
      <c r="G80">
        <v>1624.58</v>
      </c>
      <c r="H80">
        <v>12.69</v>
      </c>
      <c r="I80" s="1">
        <v>0.085</v>
      </c>
      <c r="J80" t="s">
        <v>35</v>
      </c>
      <c r="N80" s="2">
        <f t="shared" si="2"/>
        <v>0.005232121532950055</v>
      </c>
    </row>
    <row r="81" spans="1:14" ht="12.75">
      <c r="A81" t="s">
        <v>22</v>
      </c>
      <c r="B81" t="s">
        <v>4</v>
      </c>
      <c r="C81" t="s">
        <v>5</v>
      </c>
      <c r="D81">
        <v>1</v>
      </c>
      <c r="E81">
        <v>2</v>
      </c>
      <c r="F81">
        <v>4915200</v>
      </c>
      <c r="G81">
        <v>1778.48</v>
      </c>
      <c r="H81">
        <v>13.89</v>
      </c>
      <c r="I81" s="1">
        <v>0.093</v>
      </c>
      <c r="J81" t="s">
        <v>36</v>
      </c>
      <c r="N81" s="2">
        <f t="shared" si="2"/>
        <v>0.005229184472133507</v>
      </c>
    </row>
    <row r="82" spans="1:14" ht="12.75">
      <c r="A82" t="s">
        <v>22</v>
      </c>
      <c r="B82" t="s">
        <v>4</v>
      </c>
      <c r="C82" t="s">
        <v>5</v>
      </c>
      <c r="D82">
        <v>1</v>
      </c>
      <c r="E82">
        <v>2</v>
      </c>
      <c r="F82">
        <v>5324800</v>
      </c>
      <c r="G82">
        <v>1918.7</v>
      </c>
      <c r="H82">
        <v>14.98</v>
      </c>
      <c r="I82" s="1">
        <v>0.102</v>
      </c>
      <c r="J82" t="s">
        <v>37</v>
      </c>
      <c r="N82" s="2">
        <f t="shared" si="2"/>
        <v>0.005316099442330744</v>
      </c>
    </row>
    <row r="83" spans="1:14" ht="12.75">
      <c r="A83" t="s">
        <v>22</v>
      </c>
      <c r="B83" t="s">
        <v>4</v>
      </c>
      <c r="C83" t="s">
        <v>5</v>
      </c>
      <c r="D83">
        <v>1</v>
      </c>
      <c r="E83">
        <v>2</v>
      </c>
      <c r="F83">
        <v>5734400</v>
      </c>
      <c r="G83">
        <v>2081.7</v>
      </c>
      <c r="H83">
        <v>16.26</v>
      </c>
      <c r="I83" s="1">
        <v>0.113</v>
      </c>
      <c r="J83" t="s">
        <v>38</v>
      </c>
      <c r="N83" s="2">
        <f t="shared" si="2"/>
        <v>0.005428255752509968</v>
      </c>
    </row>
    <row r="84" spans="1:14" ht="12.75">
      <c r="A84" t="s">
        <v>22</v>
      </c>
      <c r="B84" t="s">
        <v>4</v>
      </c>
      <c r="C84" t="s">
        <v>5</v>
      </c>
      <c r="D84">
        <v>1</v>
      </c>
      <c r="E84">
        <v>2</v>
      </c>
      <c r="F84">
        <v>6144000</v>
      </c>
      <c r="G84">
        <v>2222.66</v>
      </c>
      <c r="H84">
        <v>17.36</v>
      </c>
      <c r="I84" s="1">
        <v>0.123</v>
      </c>
      <c r="J84" t="s">
        <v>39</v>
      </c>
      <c r="N84" s="2">
        <f t="shared" si="2"/>
        <v>0.005533909819765507</v>
      </c>
    </row>
    <row r="85" spans="1:14" ht="12.75">
      <c r="A85" t="s">
        <v>22</v>
      </c>
      <c r="B85" t="s">
        <v>4</v>
      </c>
      <c r="C85" t="s">
        <v>5</v>
      </c>
      <c r="D85">
        <v>1</v>
      </c>
      <c r="E85">
        <v>2</v>
      </c>
      <c r="F85">
        <v>6553600</v>
      </c>
      <c r="G85">
        <v>2374.78</v>
      </c>
      <c r="H85">
        <v>18.55</v>
      </c>
      <c r="I85" s="1">
        <v>0.139</v>
      </c>
      <c r="J85" t="s">
        <v>40</v>
      </c>
      <c r="N85" s="2">
        <f t="shared" si="2"/>
        <v>0.005853173767675322</v>
      </c>
    </row>
    <row r="86" spans="1:14" ht="12.75">
      <c r="A86" t="s">
        <v>22</v>
      </c>
      <c r="B86" t="s">
        <v>4</v>
      </c>
      <c r="C86" t="s">
        <v>5</v>
      </c>
      <c r="D86">
        <v>1</v>
      </c>
      <c r="E86">
        <v>2</v>
      </c>
      <c r="F86">
        <v>6963200</v>
      </c>
      <c r="G86">
        <v>2550.75</v>
      </c>
      <c r="H86">
        <v>19.92</v>
      </c>
      <c r="I86" s="1">
        <v>0.128</v>
      </c>
      <c r="J86" t="s">
        <v>41</v>
      </c>
      <c r="N86" s="2">
        <f t="shared" si="2"/>
        <v>0.00501813192198373</v>
      </c>
    </row>
    <row r="87" spans="1:14" ht="12.75">
      <c r="A87" t="s">
        <v>22</v>
      </c>
      <c r="B87" t="s">
        <v>4</v>
      </c>
      <c r="C87" t="s">
        <v>5</v>
      </c>
      <c r="D87">
        <v>1</v>
      </c>
      <c r="E87">
        <v>2</v>
      </c>
      <c r="F87">
        <v>7372800</v>
      </c>
      <c r="G87">
        <v>2686.84</v>
      </c>
      <c r="H87">
        <v>20.99</v>
      </c>
      <c r="I87" s="1">
        <v>0.153</v>
      </c>
      <c r="J87" t="s">
        <v>42</v>
      </c>
      <c r="N87" s="2">
        <f t="shared" si="2"/>
        <v>0.005694421699840704</v>
      </c>
    </row>
    <row r="88" spans="1:14" ht="12.75">
      <c r="A88" t="s">
        <v>22</v>
      </c>
      <c r="B88" t="s">
        <v>4</v>
      </c>
      <c r="C88" t="s">
        <v>5</v>
      </c>
      <c r="D88">
        <v>1</v>
      </c>
      <c r="E88">
        <v>2</v>
      </c>
      <c r="F88">
        <v>7782400</v>
      </c>
      <c r="G88">
        <v>2851.11</v>
      </c>
      <c r="H88">
        <v>22.27</v>
      </c>
      <c r="I88" s="1">
        <v>0.166</v>
      </c>
      <c r="J88" t="s">
        <v>43</v>
      </c>
      <c r="N88" s="2">
        <f t="shared" si="2"/>
        <v>0.0058222937733023285</v>
      </c>
    </row>
    <row r="89" spans="1:14" ht="12.75">
      <c r="A89" t="s">
        <v>22</v>
      </c>
      <c r="B89" t="s">
        <v>4</v>
      </c>
      <c r="C89" t="s">
        <v>5</v>
      </c>
      <c r="D89">
        <v>1</v>
      </c>
      <c r="E89">
        <v>2</v>
      </c>
      <c r="F89">
        <v>8192000</v>
      </c>
      <c r="G89">
        <v>2990.91</v>
      </c>
      <c r="H89">
        <v>23.36</v>
      </c>
      <c r="I89" s="1">
        <v>0.171</v>
      </c>
      <c r="J89" t="s">
        <v>44</v>
      </c>
      <c r="N89" s="2">
        <f t="shared" si="2"/>
        <v>0.005717323490175232</v>
      </c>
    </row>
    <row r="90" spans="1:14" ht="12.75">
      <c r="A90" t="s">
        <v>22</v>
      </c>
      <c r="B90" t="s">
        <v>4</v>
      </c>
      <c r="C90" t="s">
        <v>5</v>
      </c>
      <c r="D90">
        <v>1</v>
      </c>
      <c r="E90">
        <v>2</v>
      </c>
      <c r="F90">
        <v>8601600</v>
      </c>
      <c r="G90">
        <v>3130.98</v>
      </c>
      <c r="H90">
        <v>24.46</v>
      </c>
      <c r="I90" s="1">
        <v>0.182</v>
      </c>
      <c r="J90" t="s">
        <v>45</v>
      </c>
      <c r="N90" s="2">
        <f t="shared" si="2"/>
        <v>0.005812876479568697</v>
      </c>
    </row>
    <row r="91" spans="1:14" ht="12.75">
      <c r="A91" t="s">
        <v>22</v>
      </c>
      <c r="B91" t="s">
        <v>4</v>
      </c>
      <c r="C91" t="s">
        <v>5</v>
      </c>
      <c r="D91">
        <v>1</v>
      </c>
      <c r="E91">
        <v>2</v>
      </c>
      <c r="F91">
        <v>9011200</v>
      </c>
      <c r="G91">
        <v>3289.2</v>
      </c>
      <c r="H91">
        <v>25.69</v>
      </c>
      <c r="I91" s="1">
        <v>0.194</v>
      </c>
      <c r="J91" t="s">
        <v>46</v>
      </c>
      <c r="N91" s="2">
        <f t="shared" si="2"/>
        <v>0.005898090721148001</v>
      </c>
    </row>
    <row r="92" spans="1:14" ht="12.75">
      <c r="A92" t="s">
        <v>22</v>
      </c>
      <c r="B92" t="s">
        <v>4</v>
      </c>
      <c r="C92" t="s">
        <v>5</v>
      </c>
      <c r="D92">
        <v>1</v>
      </c>
      <c r="E92">
        <v>2</v>
      </c>
      <c r="F92">
        <v>9420800</v>
      </c>
      <c r="G92">
        <v>3433.98</v>
      </c>
      <c r="H92">
        <v>26.82</v>
      </c>
      <c r="I92" s="1">
        <v>0.21</v>
      </c>
      <c r="J92" t="s">
        <v>47</v>
      </c>
      <c r="N92" s="2">
        <f t="shared" si="2"/>
        <v>0.006115353030594238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I35" sqref="I35"/>
    </sheetView>
  </sheetViews>
  <sheetFormatPr defaultColWidth="9.140625" defaultRowHeight="12.75"/>
  <sheetData>
    <row r="1" spans="3:4" ht="12.75">
      <c r="C1">
        <v>2</v>
      </c>
      <c r="D1">
        <v>4</v>
      </c>
    </row>
    <row r="2" spans="1:4" ht="12.75">
      <c r="A2">
        <v>1024</v>
      </c>
      <c r="B2" t="s">
        <v>61</v>
      </c>
      <c r="C2">
        <v>9.36</v>
      </c>
      <c r="D2">
        <v>9.58</v>
      </c>
    </row>
    <row r="3" spans="1:4" ht="12.75">
      <c r="A3">
        <f>A2*2</f>
        <v>2048</v>
      </c>
      <c r="B3" t="s">
        <v>62</v>
      </c>
      <c r="C3">
        <v>17.46</v>
      </c>
      <c r="D3">
        <v>17.76</v>
      </c>
    </row>
    <row r="4" spans="1:4" ht="12.75">
      <c r="A4">
        <f aca="true" t="shared" si="0" ref="A4:A14">A3*2</f>
        <v>4096</v>
      </c>
      <c r="B4" t="s">
        <v>63</v>
      </c>
      <c r="C4">
        <v>31.44</v>
      </c>
      <c r="D4">
        <v>31.33</v>
      </c>
    </row>
    <row r="5" spans="1:4" ht="12.75">
      <c r="A5">
        <f t="shared" si="0"/>
        <v>8192</v>
      </c>
      <c r="B5" t="s">
        <v>64</v>
      </c>
      <c r="C5">
        <v>50.87</v>
      </c>
      <c r="D5">
        <v>50.59</v>
      </c>
    </row>
    <row r="6" spans="1:4" ht="12.75">
      <c r="A6">
        <f t="shared" si="0"/>
        <v>16384</v>
      </c>
      <c r="B6" t="s">
        <v>65</v>
      </c>
      <c r="C6">
        <v>58.13</v>
      </c>
      <c r="D6">
        <v>57.74</v>
      </c>
    </row>
    <row r="7" spans="1:4" ht="12.75">
      <c r="A7">
        <f t="shared" si="0"/>
        <v>32768</v>
      </c>
      <c r="B7" t="s">
        <v>66</v>
      </c>
      <c r="C7">
        <v>57.89</v>
      </c>
      <c r="D7">
        <v>58.04</v>
      </c>
    </row>
    <row r="8" spans="1:4" ht="12.75">
      <c r="A8">
        <f t="shared" si="0"/>
        <v>65536</v>
      </c>
      <c r="B8" t="s">
        <v>67</v>
      </c>
      <c r="C8">
        <v>58.07</v>
      </c>
      <c r="D8">
        <v>57.85</v>
      </c>
    </row>
    <row r="9" spans="1:4" ht="12.75">
      <c r="A9">
        <f t="shared" si="0"/>
        <v>131072</v>
      </c>
      <c r="B9" t="s">
        <v>68</v>
      </c>
      <c r="C9">
        <v>57.83</v>
      </c>
      <c r="D9">
        <v>58.04</v>
      </c>
    </row>
    <row r="10" spans="1:4" ht="12.75">
      <c r="A10">
        <f t="shared" si="0"/>
        <v>262144</v>
      </c>
      <c r="B10" t="s">
        <v>69</v>
      </c>
      <c r="C10">
        <v>58.11</v>
      </c>
      <c r="D10">
        <v>57.79</v>
      </c>
    </row>
    <row r="11" spans="1:4" ht="12.75">
      <c r="A11">
        <f t="shared" si="0"/>
        <v>524288</v>
      </c>
      <c r="B11" t="s">
        <v>70</v>
      </c>
      <c r="C11">
        <v>57.95</v>
      </c>
      <c r="D11">
        <v>58.05</v>
      </c>
    </row>
    <row r="12" spans="1:4" ht="12.75">
      <c r="A12">
        <f t="shared" si="0"/>
        <v>1048576</v>
      </c>
      <c r="B12" t="s">
        <v>71</v>
      </c>
      <c r="C12">
        <v>58.1</v>
      </c>
      <c r="D12">
        <v>57.71</v>
      </c>
    </row>
    <row r="13" spans="1:4" ht="12.75">
      <c r="A13">
        <f t="shared" si="0"/>
        <v>2097152</v>
      </c>
      <c r="B13" t="s">
        <v>72</v>
      </c>
      <c r="C13">
        <v>57.8</v>
      </c>
      <c r="D13">
        <v>58.12</v>
      </c>
    </row>
    <row r="14" spans="1:4" ht="12.75">
      <c r="A14">
        <f t="shared" si="0"/>
        <v>4194304</v>
      </c>
      <c r="B14" t="s">
        <v>73</v>
      </c>
      <c r="C14">
        <v>58.11</v>
      </c>
      <c r="D14">
        <v>57.57</v>
      </c>
    </row>
    <row r="15" spans="1:4" ht="12.75">
      <c r="A15" t="s">
        <v>59</v>
      </c>
      <c r="C15" t="s">
        <v>59</v>
      </c>
      <c r="D15" t="s">
        <v>59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B3" sqref="B3"/>
    </sheetView>
  </sheetViews>
  <sheetFormatPr defaultColWidth="9.140625" defaultRowHeight="12.75"/>
  <cols>
    <col min="2" max="2" width="9.421875" style="0" bestFit="1" customWidth="1"/>
    <col min="3" max="3" width="13.8515625" style="0" bestFit="1" customWidth="1"/>
    <col min="5" max="5" width="9.421875" style="0" bestFit="1" customWidth="1"/>
    <col min="8" max="8" width="9.140625" style="5" customWidth="1"/>
  </cols>
  <sheetData>
    <row r="1" spans="2:5" ht="12.75">
      <c r="B1" s="5"/>
      <c r="D1" s="6"/>
      <c r="E1" s="7"/>
    </row>
    <row r="2" spans="1:5" ht="12.75">
      <c r="A2" s="13"/>
      <c r="B2" s="14" t="s">
        <v>74</v>
      </c>
      <c r="C2" s="13" t="s">
        <v>75</v>
      </c>
      <c r="D2" s="14" t="s">
        <v>75</v>
      </c>
      <c r="E2" s="14" t="s">
        <v>76</v>
      </c>
    </row>
    <row r="3" spans="1:5" ht="12.75">
      <c r="A3" s="13" t="s">
        <v>87</v>
      </c>
      <c r="B3" s="21">
        <f>37740592*1024/(2^30)</f>
        <v>35.99223327636719</v>
      </c>
      <c r="C3" s="17">
        <v>2000000000</v>
      </c>
      <c r="D3" s="14" t="s">
        <v>90</v>
      </c>
      <c r="E3" s="8">
        <f>B3*2^30/C3</f>
        <v>19.323183104</v>
      </c>
    </row>
    <row r="4" spans="1:5" ht="12.75">
      <c r="A4" s="13" t="s">
        <v>88</v>
      </c>
      <c r="B4" s="8">
        <f>108631776*1024/(2^30)</f>
        <v>103.59933471679688</v>
      </c>
      <c r="C4" s="15">
        <v>1000000000</v>
      </c>
      <c r="D4" s="14" t="s">
        <v>77</v>
      </c>
      <c r="E4" s="8">
        <f>B4*2^30/C4</f>
        <v>111.238938624</v>
      </c>
    </row>
    <row r="5" spans="1:5" ht="12.75">
      <c r="A5" s="13" t="s">
        <v>86</v>
      </c>
      <c r="B5" s="8">
        <f>100484576*1024/(2^30)</f>
        <v>95.82955932617188</v>
      </c>
      <c r="C5" s="15">
        <v>100000000</v>
      </c>
      <c r="D5" s="14" t="s">
        <v>91</v>
      </c>
      <c r="E5" s="8">
        <f>B5*2^30/C5</f>
        <v>1028.96205824</v>
      </c>
    </row>
    <row r="6" spans="1:5" ht="12.75">
      <c r="A6" s="13" t="s">
        <v>89</v>
      </c>
      <c r="B6" s="8">
        <f>80387744*1024/(2^30)</f>
        <v>76.66372680664062</v>
      </c>
      <c r="C6" s="15">
        <v>10000000</v>
      </c>
      <c r="D6" s="14" t="s">
        <v>78</v>
      </c>
      <c r="E6" s="8">
        <f>B6*2^30/C6</f>
        <v>8231.7049856</v>
      </c>
    </row>
    <row r="7" spans="2:7" ht="12.75">
      <c r="B7" s="5"/>
      <c r="D7" s="6"/>
      <c r="E7" s="7"/>
      <c r="F7" s="9"/>
      <c r="G7" s="9"/>
    </row>
    <row r="8" spans="2:7" ht="12.75">
      <c r="B8" s="5"/>
      <c r="D8" s="6"/>
      <c r="E8" s="7"/>
      <c r="F8" s="9"/>
      <c r="G8" s="9"/>
    </row>
    <row r="9" spans="1:14" ht="12.75">
      <c r="A9" s="16" t="s">
        <v>79</v>
      </c>
      <c r="B9" s="9"/>
      <c r="C9" s="9"/>
      <c r="D9" s="11"/>
      <c r="E9" s="6"/>
      <c r="F9" s="6"/>
      <c r="G9" s="8"/>
      <c r="K9" t="s">
        <v>92</v>
      </c>
      <c r="M9" s="8" t="s">
        <v>59</v>
      </c>
      <c r="N9" s="8" t="s">
        <v>59</v>
      </c>
    </row>
    <row r="10" spans="1:12" ht="12.75">
      <c r="A10" s="9" t="s">
        <v>59</v>
      </c>
      <c r="B10" s="9" t="s">
        <v>80</v>
      </c>
      <c r="C10" s="9" t="s">
        <v>81</v>
      </c>
      <c r="D10" s="11" t="s">
        <v>82</v>
      </c>
      <c r="E10" s="6" t="s">
        <v>83</v>
      </c>
      <c r="F10" s="8" t="s">
        <v>84</v>
      </c>
      <c r="G10" s="8" t="s">
        <v>54</v>
      </c>
      <c r="H10" s="5" t="s">
        <v>93</v>
      </c>
      <c r="K10" s="11" t="s">
        <v>82</v>
      </c>
      <c r="L10" s="8" t="s">
        <v>54</v>
      </c>
    </row>
    <row r="11" spans="1:12" ht="12.75">
      <c r="A11" s="13" t="s">
        <v>87</v>
      </c>
      <c r="B11" s="9">
        <v>95.821</v>
      </c>
      <c r="C11" s="9">
        <v>235</v>
      </c>
      <c r="D11" s="11">
        <f>C11/B11</f>
        <v>2.4524895377839933</v>
      </c>
      <c r="E11" s="12">
        <f>C11/C$3*1000000</f>
        <v>0.1175</v>
      </c>
      <c r="F11" s="8">
        <f>C$3/B11/1000000</f>
        <v>20.872251385395685</v>
      </c>
      <c r="G11" s="8">
        <f>B$3*1024/B11</f>
        <v>384.63433772346355</v>
      </c>
      <c r="H11" s="5">
        <f>C3*10/B11/2^20</f>
        <v>199.05330071826634</v>
      </c>
      <c r="K11">
        <v>260</v>
      </c>
      <c r="L11">
        <v>400</v>
      </c>
    </row>
    <row r="12" spans="1:12" ht="12.75">
      <c r="A12" s="13" t="s">
        <v>88</v>
      </c>
      <c r="B12" s="9">
        <v>156.836</v>
      </c>
      <c r="C12" s="9">
        <v>213.234</v>
      </c>
      <c r="D12" s="11">
        <f>C12/B12</f>
        <v>1.359598561554745</v>
      </c>
      <c r="E12" s="12">
        <f>C12/C$4*1000000</f>
        <v>0.213234</v>
      </c>
      <c r="F12" s="8">
        <f>C$4/B12/1000000</f>
        <v>6.376087122854446</v>
      </c>
      <c r="G12" s="8">
        <f>B$4*1024/B12</f>
        <v>676.4117852406334</v>
      </c>
      <c r="H12" s="5">
        <f>C4*100/B12/2^20</f>
        <v>608.0710528234907</v>
      </c>
      <c r="K12">
        <v>170</v>
      </c>
      <c r="L12">
        <v>710</v>
      </c>
    </row>
    <row r="13" spans="1:12" ht="12.75">
      <c r="A13" s="13" t="s">
        <v>86</v>
      </c>
      <c r="B13" s="18">
        <v>141.396</v>
      </c>
      <c r="C13" s="18">
        <v>127.124</v>
      </c>
      <c r="D13" s="19">
        <f>C13/B13</f>
        <v>0.8990636227333164</v>
      </c>
      <c r="E13" s="20">
        <f>C13/C$4*1000000</f>
        <v>0.127124</v>
      </c>
      <c r="F13" s="22">
        <f>C$5/B13/1000000</f>
        <v>0.7072335851084898</v>
      </c>
      <c r="G13" s="21">
        <f>B$5*1024/B13</f>
        <v>694.00455988854</v>
      </c>
      <c r="H13" s="5">
        <f>C5*1000/B13/2^20</f>
        <v>674.4705058178804</v>
      </c>
      <c r="K13">
        <v>150</v>
      </c>
      <c r="L13">
        <v>750</v>
      </c>
    </row>
    <row r="14" spans="1:12" ht="12.75">
      <c r="A14" s="13" t="s">
        <v>89</v>
      </c>
      <c r="B14" s="18">
        <v>110.876</v>
      </c>
      <c r="C14" s="18">
        <v>91.421</v>
      </c>
      <c r="D14" s="19">
        <f>C14/B14</f>
        <v>0.824533713337422</v>
      </c>
      <c r="E14" s="20">
        <f>C14/C$6*1000000</f>
        <v>9.1421</v>
      </c>
      <c r="F14" s="22">
        <f>C$6/B14/1000000</f>
        <v>0.09019084382553483</v>
      </c>
      <c r="G14" s="21">
        <f>B$6*1024/B14</f>
        <v>708.0311000577221</v>
      </c>
      <c r="H14" s="4">
        <f>C6*8000/B14/2^20</f>
        <v>688.1015306513582</v>
      </c>
      <c r="K14">
        <v>120</v>
      </c>
      <c r="L14">
        <v>750</v>
      </c>
    </row>
    <row r="15" spans="2:7" ht="12.75">
      <c r="B15" s="23"/>
      <c r="C15" s="24"/>
      <c r="D15" s="25"/>
      <c r="E15" s="26"/>
      <c r="F15" s="18"/>
      <c r="G15" s="18"/>
    </row>
    <row r="16" spans="1:7" ht="12.75">
      <c r="A16" s="10" t="s">
        <v>85</v>
      </c>
      <c r="B16" s="18"/>
      <c r="C16" s="18"/>
      <c r="D16" s="19"/>
      <c r="E16" s="25"/>
      <c r="F16" s="25"/>
      <c r="G16" s="21"/>
    </row>
    <row r="17" spans="1:7" ht="12.75">
      <c r="A17" s="9" t="s">
        <v>59</v>
      </c>
      <c r="B17" s="18" t="s">
        <v>80</v>
      </c>
      <c r="C17" s="18" t="s">
        <v>81</v>
      </c>
      <c r="D17" s="19" t="s">
        <v>82</v>
      </c>
      <c r="E17" s="25" t="s">
        <v>83</v>
      </c>
      <c r="F17" s="21" t="s">
        <v>84</v>
      </c>
      <c r="G17" s="21" t="s">
        <v>54</v>
      </c>
    </row>
    <row r="18" spans="1:7" ht="12.75">
      <c r="A18" s="13" t="s">
        <v>87</v>
      </c>
      <c r="B18" s="18">
        <v>1745.772</v>
      </c>
      <c r="C18" s="18">
        <v>6956</v>
      </c>
      <c r="D18" s="19">
        <f>C18/B18</f>
        <v>3.9844836553685132</v>
      </c>
      <c r="E18" s="20">
        <f>C18/C$3*1000000</f>
        <v>3.478</v>
      </c>
      <c r="F18" s="22">
        <f>C$3/B18/1000000</f>
        <v>1.145624972791407</v>
      </c>
      <c r="G18" s="21">
        <f>B$3*1024/B18</f>
        <v>21.111603849185347</v>
      </c>
    </row>
    <row r="19" spans="1:7" ht="12.75">
      <c r="A19" s="13" t="s">
        <v>88</v>
      </c>
      <c r="B19" s="18">
        <v>917.396</v>
      </c>
      <c r="C19" s="18">
        <v>3592.796</v>
      </c>
      <c r="D19" s="19">
        <f>C19/B19</f>
        <v>3.9162978691862618</v>
      </c>
      <c r="E19" s="20">
        <f>C19/C$4*1000000</f>
        <v>3.592796</v>
      </c>
      <c r="F19" s="22">
        <f>C$4/B19/1000000</f>
        <v>1.0900418140039851</v>
      </c>
      <c r="G19" s="21">
        <f>B$4*1024/B19</f>
        <v>115.63786930616659</v>
      </c>
    </row>
    <row r="20" spans="1:7" ht="12.75">
      <c r="A20" s="13" t="s">
        <v>86</v>
      </c>
      <c r="B20" s="18">
        <v>209.177</v>
      </c>
      <c r="C20" s="18">
        <v>439.595</v>
      </c>
      <c r="D20" s="19">
        <f>C20/B20</f>
        <v>2.1015455810151216</v>
      </c>
      <c r="E20" s="20">
        <f>C20/C$4*1000000</f>
        <v>0.439595</v>
      </c>
      <c r="F20" s="22">
        <f>C$5/B20/1000000</f>
        <v>0.4780640318964322</v>
      </c>
      <c r="G20" s="21">
        <f>B$5*1024/B20</f>
        <v>469.1216947847995</v>
      </c>
    </row>
    <row r="21" spans="1:7" ht="12.75">
      <c r="A21" s="13" t="s">
        <v>89</v>
      </c>
      <c r="B21" s="18">
        <v>111.756</v>
      </c>
      <c r="C21" s="18">
        <v>107.781</v>
      </c>
      <c r="D21" s="19">
        <f>C21/B21</f>
        <v>0.9644314399226888</v>
      </c>
      <c r="E21" s="20">
        <f>C21/C$4*1000000</f>
        <v>0.107781</v>
      </c>
      <c r="F21" s="22">
        <f>C$6/B21/100000</f>
        <v>0.8948065428254411</v>
      </c>
      <c r="G21" s="21">
        <f>B$6*1024/B21</f>
        <v>702.4558524821933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G1">
      <selection activeCell="L19" sqref="L19"/>
    </sheetView>
  </sheetViews>
  <sheetFormatPr defaultColWidth="9.140625" defaultRowHeight="12.75"/>
  <sheetData>
    <row r="1" spans="6:7" ht="12.75">
      <c r="F1" s="3"/>
      <c r="G1" s="3"/>
    </row>
    <row r="2" spans="1:8" ht="12.75">
      <c r="A2" t="s">
        <v>53</v>
      </c>
      <c r="B2" t="s">
        <v>49</v>
      </c>
      <c r="C2" t="s">
        <v>50</v>
      </c>
      <c r="D2" t="s">
        <v>52</v>
      </c>
      <c r="E2" t="s">
        <v>51</v>
      </c>
      <c r="F2" s="3" t="s">
        <v>54</v>
      </c>
      <c r="G2" s="3" t="s">
        <v>55</v>
      </c>
      <c r="H2" t="s">
        <v>57</v>
      </c>
    </row>
    <row r="3" spans="1:8" ht="12.75">
      <c r="A3" t="s">
        <v>3</v>
      </c>
      <c r="B3" t="s">
        <v>4</v>
      </c>
      <c r="C3" t="s">
        <v>5</v>
      </c>
      <c r="D3">
        <v>1</v>
      </c>
      <c r="E3">
        <v>2</v>
      </c>
      <c r="F3" s="3">
        <v>57.97</v>
      </c>
      <c r="G3" s="3">
        <f>F3*4</f>
        <v>231.88</v>
      </c>
      <c r="H3" t="s">
        <v>6</v>
      </c>
    </row>
    <row r="4" spans="1:8" ht="12.75">
      <c r="A4" t="s">
        <v>3</v>
      </c>
      <c r="B4" t="s">
        <v>4</v>
      </c>
      <c r="C4" t="s">
        <v>5</v>
      </c>
      <c r="D4">
        <v>1</v>
      </c>
      <c r="E4">
        <v>2</v>
      </c>
      <c r="F4" s="3">
        <v>49.21</v>
      </c>
      <c r="G4" s="3">
        <f aca="true" t="shared" si="0" ref="G4:G67">F4*4</f>
        <v>196.84</v>
      </c>
      <c r="H4" t="s">
        <v>7</v>
      </c>
    </row>
    <row r="5" spans="1:8" ht="12.75">
      <c r="A5" t="s">
        <v>3</v>
      </c>
      <c r="B5" t="s">
        <v>4</v>
      </c>
      <c r="C5" t="s">
        <v>5</v>
      </c>
      <c r="D5">
        <v>1</v>
      </c>
      <c r="E5">
        <v>2</v>
      </c>
      <c r="F5" s="3">
        <v>49.36</v>
      </c>
      <c r="G5" s="3">
        <f t="shared" si="0"/>
        <v>197.44</v>
      </c>
      <c r="H5" t="s">
        <v>48</v>
      </c>
    </row>
    <row r="6" spans="1:8" ht="12.75">
      <c r="A6" t="s">
        <v>3</v>
      </c>
      <c r="B6" t="s">
        <v>4</v>
      </c>
      <c r="C6" t="s">
        <v>5</v>
      </c>
      <c r="D6">
        <v>1</v>
      </c>
      <c r="E6">
        <v>2</v>
      </c>
      <c r="F6" s="3">
        <v>49.29</v>
      </c>
      <c r="G6" s="3">
        <f t="shared" si="0"/>
        <v>197.16</v>
      </c>
      <c r="H6" t="s">
        <v>8</v>
      </c>
    </row>
    <row r="7" spans="1:8" ht="12.75">
      <c r="A7" t="s">
        <v>3</v>
      </c>
      <c r="B7" t="s">
        <v>4</v>
      </c>
      <c r="C7" t="s">
        <v>5</v>
      </c>
      <c r="D7">
        <v>1</v>
      </c>
      <c r="E7">
        <v>2</v>
      </c>
      <c r="F7" s="3"/>
      <c r="G7" s="3" t="s">
        <v>59</v>
      </c>
      <c r="H7" t="s">
        <v>9</v>
      </c>
    </row>
    <row r="8" spans="1:8" ht="12.75">
      <c r="A8" t="s">
        <v>3</v>
      </c>
      <c r="B8" t="s">
        <v>4</v>
      </c>
      <c r="C8" t="s">
        <v>5</v>
      </c>
      <c r="D8">
        <v>1</v>
      </c>
      <c r="E8">
        <v>2</v>
      </c>
      <c r="F8" s="3">
        <v>49.32</v>
      </c>
      <c r="G8" s="3">
        <f t="shared" si="0"/>
        <v>197.28</v>
      </c>
      <c r="H8" t="s">
        <v>10</v>
      </c>
    </row>
    <row r="9" spans="1:8" ht="12.75">
      <c r="A9" t="s">
        <v>3</v>
      </c>
      <c r="B9" t="s">
        <v>4</v>
      </c>
      <c r="C9" t="s">
        <v>5</v>
      </c>
      <c r="D9">
        <v>1</v>
      </c>
      <c r="E9">
        <v>2</v>
      </c>
      <c r="F9" s="3">
        <v>49.44</v>
      </c>
      <c r="G9" s="3">
        <f t="shared" si="0"/>
        <v>197.76</v>
      </c>
      <c r="H9" t="s">
        <v>11</v>
      </c>
    </row>
    <row r="10" spans="1:8" ht="12.75">
      <c r="A10" t="s">
        <v>3</v>
      </c>
      <c r="B10" t="s">
        <v>4</v>
      </c>
      <c r="C10" t="s">
        <v>5</v>
      </c>
      <c r="D10">
        <v>1</v>
      </c>
      <c r="E10">
        <v>2</v>
      </c>
      <c r="F10" s="3">
        <v>49.4</v>
      </c>
      <c r="G10" s="3">
        <f t="shared" si="0"/>
        <v>197.6</v>
      </c>
      <c r="H10" t="s">
        <v>12</v>
      </c>
    </row>
    <row r="11" spans="1:8" ht="12.75">
      <c r="A11" t="s">
        <v>3</v>
      </c>
      <c r="B11" t="s">
        <v>4</v>
      </c>
      <c r="C11" t="s">
        <v>5</v>
      </c>
      <c r="D11">
        <v>1</v>
      </c>
      <c r="E11">
        <v>2</v>
      </c>
      <c r="F11" s="3">
        <v>49.43</v>
      </c>
      <c r="G11" s="3">
        <f t="shared" si="0"/>
        <v>197.72</v>
      </c>
      <c r="H11" t="s">
        <v>13</v>
      </c>
    </row>
    <row r="12" spans="1:8" ht="12.75">
      <c r="A12" t="s">
        <v>3</v>
      </c>
      <c r="B12" t="s">
        <v>4</v>
      </c>
      <c r="C12" t="s">
        <v>5</v>
      </c>
      <c r="D12">
        <v>1</v>
      </c>
      <c r="E12">
        <v>2</v>
      </c>
      <c r="F12" s="3">
        <v>49.3</v>
      </c>
      <c r="G12" s="3">
        <f t="shared" si="0"/>
        <v>197.2</v>
      </c>
      <c r="H12" t="s">
        <v>14</v>
      </c>
    </row>
    <row r="13" spans="1:8" ht="12.75">
      <c r="A13" t="s">
        <v>3</v>
      </c>
      <c r="B13" t="s">
        <v>4</v>
      </c>
      <c r="C13" t="s">
        <v>5</v>
      </c>
      <c r="D13">
        <v>1</v>
      </c>
      <c r="E13">
        <v>2</v>
      </c>
      <c r="F13" s="3">
        <v>49.07</v>
      </c>
      <c r="G13" s="3">
        <f t="shared" si="0"/>
        <v>196.28</v>
      </c>
      <c r="H13" t="s">
        <v>15</v>
      </c>
    </row>
    <row r="14" spans="1:8" ht="12.75">
      <c r="A14" t="s">
        <v>3</v>
      </c>
      <c r="B14" t="s">
        <v>4</v>
      </c>
      <c r="C14" t="s">
        <v>5</v>
      </c>
      <c r="D14">
        <v>1</v>
      </c>
      <c r="E14">
        <v>2</v>
      </c>
      <c r="F14" s="3">
        <v>49.42</v>
      </c>
      <c r="G14" s="3">
        <f t="shared" si="0"/>
        <v>197.68</v>
      </c>
      <c r="H14" t="s">
        <v>16</v>
      </c>
    </row>
    <row r="15" spans="1:8" ht="12.75">
      <c r="A15" t="s">
        <v>3</v>
      </c>
      <c r="B15" t="s">
        <v>4</v>
      </c>
      <c r="C15" t="s">
        <v>5</v>
      </c>
      <c r="D15">
        <v>1</v>
      </c>
      <c r="E15">
        <v>2</v>
      </c>
      <c r="F15" s="3">
        <v>49.42</v>
      </c>
      <c r="G15" s="3">
        <f t="shared" si="0"/>
        <v>197.68</v>
      </c>
      <c r="H15" t="s">
        <v>17</v>
      </c>
    </row>
    <row r="16" spans="1:8" ht="12.75">
      <c r="A16" t="s">
        <v>3</v>
      </c>
      <c r="B16" t="s">
        <v>4</v>
      </c>
      <c r="C16" t="s">
        <v>5</v>
      </c>
      <c r="D16">
        <v>1</v>
      </c>
      <c r="E16">
        <v>2</v>
      </c>
      <c r="F16" s="3">
        <v>49.42</v>
      </c>
      <c r="G16" s="3">
        <f t="shared" si="0"/>
        <v>197.68</v>
      </c>
      <c r="H16" t="s">
        <v>18</v>
      </c>
    </row>
    <row r="17" spans="1:8" ht="12.75">
      <c r="A17" t="s">
        <v>3</v>
      </c>
      <c r="B17" t="s">
        <v>4</v>
      </c>
      <c r="C17" t="s">
        <v>5</v>
      </c>
      <c r="D17">
        <v>1</v>
      </c>
      <c r="E17">
        <v>2</v>
      </c>
      <c r="F17" s="3">
        <v>49.41</v>
      </c>
      <c r="G17" s="3">
        <f t="shared" si="0"/>
        <v>197.64</v>
      </c>
      <c r="H17" t="s">
        <v>3</v>
      </c>
    </row>
    <row r="18" spans="1:8" ht="12.75">
      <c r="A18" t="s">
        <v>3</v>
      </c>
      <c r="B18" t="s">
        <v>4</v>
      </c>
      <c r="C18" t="s">
        <v>5</v>
      </c>
      <c r="D18">
        <v>1</v>
      </c>
      <c r="E18">
        <v>2</v>
      </c>
      <c r="F18" s="3">
        <v>49.4</v>
      </c>
      <c r="G18" s="3">
        <f t="shared" si="0"/>
        <v>197.6</v>
      </c>
      <c r="H18" t="s">
        <v>4</v>
      </c>
    </row>
    <row r="19" spans="1:8" ht="12.75">
      <c r="A19" t="s">
        <v>3</v>
      </c>
      <c r="B19" t="s">
        <v>4</v>
      </c>
      <c r="C19" t="s">
        <v>5</v>
      </c>
      <c r="D19">
        <v>1</v>
      </c>
      <c r="E19">
        <v>2</v>
      </c>
      <c r="F19" s="3">
        <v>49.45</v>
      </c>
      <c r="G19" s="3">
        <f t="shared" si="0"/>
        <v>197.8</v>
      </c>
      <c r="H19" t="s">
        <v>19</v>
      </c>
    </row>
    <row r="20" spans="1:8" ht="12.75">
      <c r="A20" t="s">
        <v>3</v>
      </c>
      <c r="B20" t="s">
        <v>4</v>
      </c>
      <c r="C20" t="s">
        <v>5</v>
      </c>
      <c r="D20">
        <v>1</v>
      </c>
      <c r="E20">
        <v>2</v>
      </c>
      <c r="F20" s="3">
        <v>49.05</v>
      </c>
      <c r="G20" s="3">
        <f t="shared" si="0"/>
        <v>196.2</v>
      </c>
      <c r="H20" t="s">
        <v>20</v>
      </c>
    </row>
    <row r="21" spans="1:8" ht="12.75">
      <c r="A21" t="s">
        <v>3</v>
      </c>
      <c r="B21" t="s">
        <v>4</v>
      </c>
      <c r="C21" t="s">
        <v>5</v>
      </c>
      <c r="D21">
        <v>1</v>
      </c>
      <c r="E21">
        <v>2</v>
      </c>
      <c r="F21" s="3">
        <v>49.4</v>
      </c>
      <c r="G21" s="3">
        <f t="shared" si="0"/>
        <v>197.6</v>
      </c>
      <c r="H21" t="s">
        <v>21</v>
      </c>
    </row>
    <row r="22" spans="1:8" ht="12.75">
      <c r="A22" t="s">
        <v>3</v>
      </c>
      <c r="B22" t="s">
        <v>4</v>
      </c>
      <c r="C22" t="s">
        <v>5</v>
      </c>
      <c r="D22">
        <v>1</v>
      </c>
      <c r="E22">
        <v>2</v>
      </c>
      <c r="F22" s="3">
        <v>49.34</v>
      </c>
      <c r="G22" s="3">
        <f t="shared" si="0"/>
        <v>197.36</v>
      </c>
      <c r="H22" t="s">
        <v>22</v>
      </c>
    </row>
    <row r="23" spans="1:8" ht="12.75">
      <c r="A23" t="s">
        <v>3</v>
      </c>
      <c r="B23" t="s">
        <v>4</v>
      </c>
      <c r="C23" t="s">
        <v>5</v>
      </c>
      <c r="D23">
        <v>1</v>
      </c>
      <c r="E23">
        <v>2</v>
      </c>
      <c r="F23" s="3">
        <v>49.42</v>
      </c>
      <c r="G23" s="3">
        <f t="shared" si="0"/>
        <v>197.68</v>
      </c>
      <c r="H23" t="s">
        <v>23</v>
      </c>
    </row>
    <row r="24" spans="1:8" ht="12.75">
      <c r="A24" t="s">
        <v>3</v>
      </c>
      <c r="B24" t="s">
        <v>4</v>
      </c>
      <c r="C24" t="s">
        <v>5</v>
      </c>
      <c r="D24">
        <v>1</v>
      </c>
      <c r="E24">
        <v>2</v>
      </c>
      <c r="F24" s="3">
        <v>49.37</v>
      </c>
      <c r="G24" s="3">
        <f t="shared" si="0"/>
        <v>197.48</v>
      </c>
      <c r="H24" t="s">
        <v>24</v>
      </c>
    </row>
    <row r="25" spans="1:8" ht="12.75">
      <c r="A25" t="s">
        <v>3</v>
      </c>
      <c r="B25" t="s">
        <v>4</v>
      </c>
      <c r="C25" t="s">
        <v>5</v>
      </c>
      <c r="D25">
        <v>1</v>
      </c>
      <c r="E25">
        <v>2</v>
      </c>
      <c r="F25" s="3">
        <v>49.42</v>
      </c>
      <c r="G25" s="3">
        <f t="shared" si="0"/>
        <v>197.68</v>
      </c>
      <c r="H25" t="s">
        <v>25</v>
      </c>
    </row>
    <row r="26" spans="1:8" ht="12.75">
      <c r="A26" t="s">
        <v>3</v>
      </c>
      <c r="B26" t="s">
        <v>4</v>
      </c>
      <c r="C26" t="s">
        <v>5</v>
      </c>
      <c r="D26">
        <v>1</v>
      </c>
      <c r="E26">
        <v>2</v>
      </c>
      <c r="F26" s="3">
        <v>107.32</v>
      </c>
      <c r="G26" s="3">
        <f t="shared" si="0"/>
        <v>429.28</v>
      </c>
      <c r="H26" t="s">
        <v>26</v>
      </c>
    </row>
    <row r="27" spans="1:8" ht="12.75">
      <c r="A27" t="s">
        <v>3</v>
      </c>
      <c r="B27" t="s">
        <v>4</v>
      </c>
      <c r="C27" t="s">
        <v>5</v>
      </c>
      <c r="D27">
        <v>1</v>
      </c>
      <c r="E27">
        <v>2</v>
      </c>
      <c r="F27" s="3">
        <v>156.38</v>
      </c>
      <c r="G27" s="3">
        <f t="shared" si="0"/>
        <v>625.52</v>
      </c>
      <c r="H27" t="s">
        <v>27</v>
      </c>
    </row>
    <row r="28" spans="1:8" ht="12.75">
      <c r="A28" t="s">
        <v>3</v>
      </c>
      <c r="B28" t="s">
        <v>4</v>
      </c>
      <c r="C28" t="s">
        <v>5</v>
      </c>
      <c r="D28">
        <v>1</v>
      </c>
      <c r="E28">
        <v>2</v>
      </c>
      <c r="F28" s="3">
        <v>205.59</v>
      </c>
      <c r="G28" s="3">
        <f t="shared" si="0"/>
        <v>822.36</v>
      </c>
      <c r="H28" t="s">
        <v>28</v>
      </c>
    </row>
    <row r="29" spans="1:8" ht="12.75">
      <c r="A29" t="s">
        <v>3</v>
      </c>
      <c r="B29" t="s">
        <v>4</v>
      </c>
      <c r="C29" t="s">
        <v>5</v>
      </c>
      <c r="D29">
        <v>1</v>
      </c>
      <c r="E29">
        <v>2</v>
      </c>
      <c r="F29" s="3"/>
      <c r="G29" s="3" t="s">
        <v>59</v>
      </c>
      <c r="H29" t="s">
        <v>29</v>
      </c>
    </row>
    <row r="30" spans="1:8" ht="12.75">
      <c r="A30" t="s">
        <v>3</v>
      </c>
      <c r="B30" t="s">
        <v>4</v>
      </c>
      <c r="C30" t="s">
        <v>5</v>
      </c>
      <c r="D30">
        <v>1</v>
      </c>
      <c r="E30">
        <v>2</v>
      </c>
      <c r="F30" s="3">
        <v>254.93</v>
      </c>
      <c r="G30" s="3">
        <f t="shared" si="0"/>
        <v>1019.72</v>
      </c>
      <c r="H30" t="s">
        <v>30</v>
      </c>
    </row>
    <row r="31" spans="1:8" ht="12.75">
      <c r="A31" t="s">
        <v>3</v>
      </c>
      <c r="B31" t="s">
        <v>4</v>
      </c>
      <c r="C31" t="s">
        <v>5</v>
      </c>
      <c r="D31">
        <v>1</v>
      </c>
      <c r="E31">
        <v>2</v>
      </c>
      <c r="F31" s="3">
        <v>304.32</v>
      </c>
      <c r="G31" s="3">
        <f t="shared" si="0"/>
        <v>1217.28</v>
      </c>
      <c r="H31" t="s">
        <v>31</v>
      </c>
    </row>
    <row r="32" spans="1:8" ht="12.75">
      <c r="A32" t="s">
        <v>3</v>
      </c>
      <c r="B32" t="s">
        <v>4</v>
      </c>
      <c r="C32" t="s">
        <v>5</v>
      </c>
      <c r="D32">
        <v>1</v>
      </c>
      <c r="E32">
        <v>2</v>
      </c>
      <c r="F32" s="3">
        <v>353.92</v>
      </c>
      <c r="G32" s="3">
        <f t="shared" si="0"/>
        <v>1415.68</v>
      </c>
      <c r="H32" t="s">
        <v>32</v>
      </c>
    </row>
    <row r="33" spans="1:8" ht="12.75">
      <c r="A33" t="s">
        <v>3</v>
      </c>
      <c r="B33" t="s">
        <v>4</v>
      </c>
      <c r="C33" t="s">
        <v>5</v>
      </c>
      <c r="D33">
        <v>1</v>
      </c>
      <c r="E33">
        <v>2</v>
      </c>
      <c r="F33" s="3">
        <v>403.38</v>
      </c>
      <c r="G33" s="3">
        <f t="shared" si="0"/>
        <v>1613.52</v>
      </c>
      <c r="H33" t="s">
        <v>33</v>
      </c>
    </row>
    <row r="34" spans="1:8" ht="12.75">
      <c r="A34" t="s">
        <v>3</v>
      </c>
      <c r="B34" t="s">
        <v>4</v>
      </c>
      <c r="C34" t="s">
        <v>5</v>
      </c>
      <c r="D34">
        <v>1</v>
      </c>
      <c r="E34">
        <v>2</v>
      </c>
      <c r="F34" s="3">
        <v>452.91</v>
      </c>
      <c r="G34" s="3">
        <f t="shared" si="0"/>
        <v>1811.64</v>
      </c>
      <c r="H34" t="s">
        <v>34</v>
      </c>
    </row>
    <row r="35" spans="1:8" ht="12.75">
      <c r="A35" t="s">
        <v>3</v>
      </c>
      <c r="B35" t="s">
        <v>4</v>
      </c>
      <c r="C35" t="s">
        <v>5</v>
      </c>
      <c r="D35">
        <v>1</v>
      </c>
      <c r="E35">
        <v>2</v>
      </c>
      <c r="F35" s="3">
        <v>502.21</v>
      </c>
      <c r="G35" s="3">
        <f t="shared" si="0"/>
        <v>2008.84</v>
      </c>
      <c r="H35" t="s">
        <v>35</v>
      </c>
    </row>
    <row r="36" spans="1:8" ht="12.75">
      <c r="A36" t="s">
        <v>3</v>
      </c>
      <c r="B36" t="s">
        <v>4</v>
      </c>
      <c r="C36" t="s">
        <v>5</v>
      </c>
      <c r="D36">
        <v>1</v>
      </c>
      <c r="E36">
        <v>2</v>
      </c>
      <c r="F36" s="3">
        <v>551.64</v>
      </c>
      <c r="G36" s="3">
        <f t="shared" si="0"/>
        <v>2206.56</v>
      </c>
      <c r="H36" t="s">
        <v>36</v>
      </c>
    </row>
    <row r="37" spans="1:8" ht="12.75">
      <c r="A37" t="s">
        <v>3</v>
      </c>
      <c r="B37" t="s">
        <v>4</v>
      </c>
      <c r="C37" t="s">
        <v>5</v>
      </c>
      <c r="D37">
        <v>1</v>
      </c>
      <c r="E37">
        <v>2</v>
      </c>
      <c r="F37" s="3">
        <v>601.05</v>
      </c>
      <c r="G37" s="3">
        <f t="shared" si="0"/>
        <v>2404.2</v>
      </c>
      <c r="H37" t="s">
        <v>37</v>
      </c>
    </row>
    <row r="38" spans="1:8" ht="12.75">
      <c r="A38" t="s">
        <v>3</v>
      </c>
      <c r="B38" t="s">
        <v>4</v>
      </c>
      <c r="C38" t="s">
        <v>5</v>
      </c>
      <c r="D38">
        <v>1</v>
      </c>
      <c r="E38">
        <v>2</v>
      </c>
      <c r="F38" s="3">
        <v>650.38</v>
      </c>
      <c r="G38" s="3">
        <f t="shared" si="0"/>
        <v>2601.52</v>
      </c>
      <c r="H38" t="s">
        <v>38</v>
      </c>
    </row>
    <row r="39" spans="1:8" ht="12.75">
      <c r="A39" t="s">
        <v>3</v>
      </c>
      <c r="B39" t="s">
        <v>4</v>
      </c>
      <c r="C39" t="s">
        <v>5</v>
      </c>
      <c r="D39">
        <v>1</v>
      </c>
      <c r="E39">
        <v>2</v>
      </c>
      <c r="F39" s="3">
        <v>699.61</v>
      </c>
      <c r="G39" s="3">
        <f t="shared" si="0"/>
        <v>2798.44</v>
      </c>
      <c r="H39" t="s">
        <v>39</v>
      </c>
    </row>
    <row r="40" spans="1:8" ht="12.75">
      <c r="A40" t="s">
        <v>3</v>
      </c>
      <c r="B40" t="s">
        <v>4</v>
      </c>
      <c r="C40" t="s">
        <v>5</v>
      </c>
      <c r="D40">
        <v>1</v>
      </c>
      <c r="E40">
        <v>2</v>
      </c>
      <c r="F40" s="3">
        <v>749.23</v>
      </c>
      <c r="G40" s="3">
        <f t="shared" si="0"/>
        <v>2996.92</v>
      </c>
      <c r="H40" t="s">
        <v>40</v>
      </c>
    </row>
    <row r="41" spans="1:8" ht="12.75">
      <c r="A41" t="s">
        <v>3</v>
      </c>
      <c r="B41" t="s">
        <v>4</v>
      </c>
      <c r="C41" t="s">
        <v>5</v>
      </c>
      <c r="D41">
        <v>1</v>
      </c>
      <c r="E41">
        <v>2</v>
      </c>
      <c r="F41" s="3">
        <v>798.6</v>
      </c>
      <c r="G41" s="3">
        <f t="shared" si="0"/>
        <v>3194.4</v>
      </c>
      <c r="H41" t="s">
        <v>41</v>
      </c>
    </row>
    <row r="42" spans="1:8" ht="12.75">
      <c r="A42" t="s">
        <v>3</v>
      </c>
      <c r="B42" t="s">
        <v>4</v>
      </c>
      <c r="C42" t="s">
        <v>5</v>
      </c>
      <c r="D42">
        <v>1</v>
      </c>
      <c r="E42">
        <v>2</v>
      </c>
      <c r="F42" s="3">
        <v>847.98</v>
      </c>
      <c r="G42" s="3">
        <f t="shared" si="0"/>
        <v>3391.92</v>
      </c>
      <c r="H42" t="s">
        <v>42</v>
      </c>
    </row>
    <row r="43" spans="1:8" ht="12.75">
      <c r="A43" t="s">
        <v>3</v>
      </c>
      <c r="B43" t="s">
        <v>4</v>
      </c>
      <c r="C43" t="s">
        <v>5</v>
      </c>
      <c r="D43">
        <v>1</v>
      </c>
      <c r="E43">
        <v>2</v>
      </c>
      <c r="F43" s="3">
        <v>897.51</v>
      </c>
      <c r="G43" s="3">
        <f t="shared" si="0"/>
        <v>3590.04</v>
      </c>
      <c r="H43" t="s">
        <v>43</v>
      </c>
    </row>
    <row r="44" spans="1:8" ht="12.75">
      <c r="A44" t="s">
        <v>3</v>
      </c>
      <c r="B44" t="s">
        <v>4</v>
      </c>
      <c r="C44" t="s">
        <v>5</v>
      </c>
      <c r="D44">
        <v>1</v>
      </c>
      <c r="E44">
        <v>2</v>
      </c>
      <c r="F44" s="3">
        <v>946.74</v>
      </c>
      <c r="G44" s="3">
        <f t="shared" si="0"/>
        <v>3786.96</v>
      </c>
      <c r="H44" t="s">
        <v>44</v>
      </c>
    </row>
    <row r="45" spans="1:8" ht="12.75">
      <c r="A45" t="s">
        <v>3</v>
      </c>
      <c r="B45" t="s">
        <v>4</v>
      </c>
      <c r="C45" t="s">
        <v>5</v>
      </c>
      <c r="D45">
        <v>1</v>
      </c>
      <c r="E45">
        <v>2</v>
      </c>
      <c r="F45" s="3">
        <v>996.34</v>
      </c>
      <c r="G45" s="3">
        <f t="shared" si="0"/>
        <v>3985.36</v>
      </c>
      <c r="H45" t="s">
        <v>45</v>
      </c>
    </row>
    <row r="46" spans="1:8" ht="12.75">
      <c r="A46" t="s">
        <v>3</v>
      </c>
      <c r="B46" t="s">
        <v>4</v>
      </c>
      <c r="C46" t="s">
        <v>5</v>
      </c>
      <c r="D46">
        <v>1</v>
      </c>
      <c r="E46">
        <v>2</v>
      </c>
      <c r="F46" s="3">
        <v>1045.5</v>
      </c>
      <c r="G46" s="3">
        <f t="shared" si="0"/>
        <v>4182</v>
      </c>
      <c r="H46" t="s">
        <v>46</v>
      </c>
    </row>
    <row r="47" spans="1:8" ht="12.75">
      <c r="A47" t="s">
        <v>3</v>
      </c>
      <c r="B47" t="s">
        <v>4</v>
      </c>
      <c r="C47" t="s">
        <v>5</v>
      </c>
      <c r="D47">
        <v>1</v>
      </c>
      <c r="E47">
        <v>2</v>
      </c>
      <c r="F47" s="3">
        <v>1094.99</v>
      </c>
      <c r="G47" s="3">
        <f t="shared" si="0"/>
        <v>4379.96</v>
      </c>
      <c r="H47" t="s">
        <v>47</v>
      </c>
    </row>
    <row r="48" spans="1:8" ht="12.75">
      <c r="A48" t="s">
        <v>22</v>
      </c>
      <c r="B48" t="s">
        <v>4</v>
      </c>
      <c r="C48" t="s">
        <v>5</v>
      </c>
      <c r="D48">
        <v>1</v>
      </c>
      <c r="E48">
        <v>2</v>
      </c>
      <c r="F48" s="3">
        <v>47.7</v>
      </c>
      <c r="G48" s="3">
        <f t="shared" si="0"/>
        <v>190.8</v>
      </c>
      <c r="H48" t="s">
        <v>6</v>
      </c>
    </row>
    <row r="49" spans="1:8" ht="12.75">
      <c r="A49" t="s">
        <v>22</v>
      </c>
      <c r="B49" t="s">
        <v>4</v>
      </c>
      <c r="C49" t="s">
        <v>5</v>
      </c>
      <c r="D49">
        <v>1</v>
      </c>
      <c r="E49">
        <v>2</v>
      </c>
      <c r="F49" s="3">
        <v>46.1</v>
      </c>
      <c r="G49" s="3">
        <f t="shared" si="0"/>
        <v>184.4</v>
      </c>
      <c r="H49" t="s">
        <v>7</v>
      </c>
    </row>
    <row r="50" spans="1:8" ht="12.75">
      <c r="A50" t="s">
        <v>22</v>
      </c>
      <c r="B50" t="s">
        <v>4</v>
      </c>
      <c r="C50" t="s">
        <v>5</v>
      </c>
      <c r="D50">
        <v>1</v>
      </c>
      <c r="E50">
        <v>2</v>
      </c>
      <c r="F50" s="3">
        <v>42.22</v>
      </c>
      <c r="G50" s="3">
        <f t="shared" si="0"/>
        <v>168.88</v>
      </c>
      <c r="H50" t="s">
        <v>48</v>
      </c>
    </row>
    <row r="51" spans="1:8" ht="12.75">
      <c r="A51" t="s">
        <v>22</v>
      </c>
      <c r="B51" t="s">
        <v>4</v>
      </c>
      <c r="C51" t="s">
        <v>5</v>
      </c>
      <c r="D51">
        <v>1</v>
      </c>
      <c r="E51">
        <v>2</v>
      </c>
      <c r="F51" s="3">
        <v>49.01</v>
      </c>
      <c r="G51" s="3">
        <f t="shared" si="0"/>
        <v>196.04</v>
      </c>
      <c r="H51" t="s">
        <v>8</v>
      </c>
    </row>
    <row r="52" spans="1:8" ht="12.75">
      <c r="A52" t="s">
        <v>22</v>
      </c>
      <c r="B52" t="s">
        <v>4</v>
      </c>
      <c r="C52" t="s">
        <v>5</v>
      </c>
      <c r="D52">
        <v>1</v>
      </c>
      <c r="E52">
        <v>2</v>
      </c>
      <c r="F52" s="3"/>
      <c r="G52" s="3">
        <f t="shared" si="0"/>
        <v>0</v>
      </c>
      <c r="H52" t="s">
        <v>9</v>
      </c>
    </row>
    <row r="53" spans="1:8" ht="12.75">
      <c r="A53" t="s">
        <v>22</v>
      </c>
      <c r="B53" t="s">
        <v>4</v>
      </c>
      <c r="C53" t="s">
        <v>5</v>
      </c>
      <c r="D53">
        <v>1</v>
      </c>
      <c r="E53">
        <v>2</v>
      </c>
      <c r="F53" s="3">
        <v>42.94</v>
      </c>
      <c r="G53" s="3">
        <f t="shared" si="0"/>
        <v>171.76</v>
      </c>
      <c r="H53" t="s">
        <v>10</v>
      </c>
    </row>
    <row r="54" spans="1:8" ht="12.75">
      <c r="A54" t="s">
        <v>22</v>
      </c>
      <c r="B54" t="s">
        <v>4</v>
      </c>
      <c r="C54" t="s">
        <v>5</v>
      </c>
      <c r="D54">
        <v>1</v>
      </c>
      <c r="E54">
        <v>2</v>
      </c>
      <c r="F54" s="3">
        <v>48.9</v>
      </c>
      <c r="G54" s="3">
        <f t="shared" si="0"/>
        <v>195.6</v>
      </c>
      <c r="H54" t="s">
        <v>11</v>
      </c>
    </row>
    <row r="55" spans="1:8" ht="12.75">
      <c r="A55" t="s">
        <v>22</v>
      </c>
      <c r="B55" t="s">
        <v>4</v>
      </c>
      <c r="C55" t="s">
        <v>5</v>
      </c>
      <c r="D55">
        <v>1</v>
      </c>
      <c r="E55">
        <v>2</v>
      </c>
      <c r="F55" s="3">
        <v>48.88</v>
      </c>
      <c r="G55" s="3">
        <f t="shared" si="0"/>
        <v>195.52</v>
      </c>
      <c r="H55" t="s">
        <v>12</v>
      </c>
    </row>
    <row r="56" spans="1:8" ht="12.75">
      <c r="A56" t="s">
        <v>22</v>
      </c>
      <c r="B56" t="s">
        <v>4</v>
      </c>
      <c r="C56" t="s">
        <v>5</v>
      </c>
      <c r="D56">
        <v>1</v>
      </c>
      <c r="E56">
        <v>2</v>
      </c>
      <c r="F56" s="3">
        <v>43.62</v>
      </c>
      <c r="G56" s="3">
        <f t="shared" si="0"/>
        <v>174.48</v>
      </c>
      <c r="H56" t="s">
        <v>13</v>
      </c>
    </row>
    <row r="57" spans="1:8" ht="12.75">
      <c r="A57" t="s">
        <v>22</v>
      </c>
      <c r="B57" t="s">
        <v>4</v>
      </c>
      <c r="C57" t="s">
        <v>5</v>
      </c>
      <c r="D57">
        <v>1</v>
      </c>
      <c r="E57">
        <v>2</v>
      </c>
      <c r="F57" s="3">
        <v>48.85</v>
      </c>
      <c r="G57" s="3">
        <f t="shared" si="0"/>
        <v>195.4</v>
      </c>
      <c r="H57" t="s">
        <v>14</v>
      </c>
    </row>
    <row r="58" spans="1:8" ht="12.75">
      <c r="A58" t="s">
        <v>22</v>
      </c>
      <c r="B58" t="s">
        <v>4</v>
      </c>
      <c r="C58" t="s">
        <v>5</v>
      </c>
      <c r="D58">
        <v>1</v>
      </c>
      <c r="E58">
        <v>2</v>
      </c>
      <c r="F58" s="3">
        <v>43.72</v>
      </c>
      <c r="G58" s="3">
        <f t="shared" si="0"/>
        <v>174.88</v>
      </c>
      <c r="H58" t="s">
        <v>15</v>
      </c>
    </row>
    <row r="59" spans="1:8" ht="12.75">
      <c r="A59" t="s">
        <v>22</v>
      </c>
      <c r="B59" t="s">
        <v>4</v>
      </c>
      <c r="C59" t="s">
        <v>5</v>
      </c>
      <c r="D59">
        <v>1</v>
      </c>
      <c r="E59">
        <v>2</v>
      </c>
      <c r="F59" s="3">
        <v>44.4</v>
      </c>
      <c r="G59" s="3">
        <f t="shared" si="0"/>
        <v>177.6</v>
      </c>
      <c r="H59" t="s">
        <v>16</v>
      </c>
    </row>
    <row r="60" spans="1:8" ht="12.75">
      <c r="A60" t="s">
        <v>22</v>
      </c>
      <c r="B60" t="s">
        <v>4</v>
      </c>
      <c r="C60" t="s">
        <v>5</v>
      </c>
      <c r="D60">
        <v>1</v>
      </c>
      <c r="E60">
        <v>2</v>
      </c>
      <c r="F60" s="3">
        <v>48.65</v>
      </c>
      <c r="G60" s="3">
        <f t="shared" si="0"/>
        <v>194.6</v>
      </c>
      <c r="H60" t="s">
        <v>17</v>
      </c>
    </row>
    <row r="61" spans="1:8" ht="12.75">
      <c r="A61" t="s">
        <v>22</v>
      </c>
      <c r="B61" t="s">
        <v>4</v>
      </c>
      <c r="C61" t="s">
        <v>5</v>
      </c>
      <c r="D61">
        <v>1</v>
      </c>
      <c r="E61">
        <v>2</v>
      </c>
      <c r="F61" s="3">
        <v>49.1</v>
      </c>
      <c r="G61" s="3">
        <f t="shared" si="0"/>
        <v>196.4</v>
      </c>
      <c r="H61" t="s">
        <v>18</v>
      </c>
    </row>
    <row r="62" spans="1:8" ht="12.75">
      <c r="A62" t="s">
        <v>22</v>
      </c>
      <c r="B62" t="s">
        <v>4</v>
      </c>
      <c r="C62" t="s">
        <v>5</v>
      </c>
      <c r="D62">
        <v>1</v>
      </c>
      <c r="E62">
        <v>2</v>
      </c>
      <c r="F62" s="3">
        <v>48.87</v>
      </c>
      <c r="G62" s="3">
        <f t="shared" si="0"/>
        <v>195.48</v>
      </c>
      <c r="H62" t="s">
        <v>3</v>
      </c>
    </row>
    <row r="63" spans="1:8" ht="12.75">
      <c r="A63" t="s">
        <v>22</v>
      </c>
      <c r="B63" t="s">
        <v>4</v>
      </c>
      <c r="C63" t="s">
        <v>5</v>
      </c>
      <c r="D63">
        <v>1</v>
      </c>
      <c r="E63">
        <v>2</v>
      </c>
      <c r="F63" s="3">
        <v>45.97</v>
      </c>
      <c r="G63" s="3">
        <f t="shared" si="0"/>
        <v>183.88</v>
      </c>
      <c r="H63" t="s">
        <v>4</v>
      </c>
    </row>
    <row r="64" spans="1:8" ht="12.75">
      <c r="A64" t="s">
        <v>22</v>
      </c>
      <c r="B64" t="s">
        <v>4</v>
      </c>
      <c r="C64" t="s">
        <v>5</v>
      </c>
      <c r="D64">
        <v>1</v>
      </c>
      <c r="E64">
        <v>2</v>
      </c>
      <c r="F64" s="3">
        <v>49.12</v>
      </c>
      <c r="G64" s="3">
        <f t="shared" si="0"/>
        <v>196.48</v>
      </c>
      <c r="H64" t="s">
        <v>19</v>
      </c>
    </row>
    <row r="65" spans="1:8" ht="12.75">
      <c r="A65" t="s">
        <v>22</v>
      </c>
      <c r="B65" t="s">
        <v>4</v>
      </c>
      <c r="C65" t="s">
        <v>5</v>
      </c>
      <c r="D65">
        <v>1</v>
      </c>
      <c r="E65">
        <v>2</v>
      </c>
      <c r="F65" s="3">
        <v>49.37</v>
      </c>
      <c r="G65" s="3">
        <f t="shared" si="0"/>
        <v>197.48</v>
      </c>
      <c r="H65" t="s">
        <v>20</v>
      </c>
    </row>
    <row r="66" spans="1:8" ht="12.75">
      <c r="A66" t="s">
        <v>22</v>
      </c>
      <c r="B66" t="s">
        <v>4</v>
      </c>
      <c r="C66" t="s">
        <v>5</v>
      </c>
      <c r="D66">
        <v>1</v>
      </c>
      <c r="E66">
        <v>2</v>
      </c>
      <c r="F66" s="3">
        <v>49.38</v>
      </c>
      <c r="G66" s="3">
        <f t="shared" si="0"/>
        <v>197.52</v>
      </c>
      <c r="H66" t="s">
        <v>21</v>
      </c>
    </row>
    <row r="67" spans="1:8" ht="12.75">
      <c r="A67" t="s">
        <v>22</v>
      </c>
      <c r="B67" t="s">
        <v>4</v>
      </c>
      <c r="C67" t="s">
        <v>5</v>
      </c>
      <c r="D67">
        <v>1</v>
      </c>
      <c r="E67">
        <v>2</v>
      </c>
      <c r="F67" s="3">
        <v>46.57</v>
      </c>
      <c r="G67" s="3">
        <f t="shared" si="0"/>
        <v>186.28</v>
      </c>
      <c r="H67" t="s">
        <v>22</v>
      </c>
    </row>
    <row r="68" spans="1:8" ht="12.75">
      <c r="A68" t="s">
        <v>22</v>
      </c>
      <c r="B68" t="s">
        <v>4</v>
      </c>
      <c r="C68" t="s">
        <v>5</v>
      </c>
      <c r="D68">
        <v>1</v>
      </c>
      <c r="E68">
        <v>2</v>
      </c>
      <c r="F68" s="3">
        <v>49.23</v>
      </c>
      <c r="G68" s="3">
        <f aca="true" t="shared" si="1" ref="G68:G92">F68*4</f>
        <v>196.92</v>
      </c>
      <c r="H68" t="s">
        <v>23</v>
      </c>
    </row>
    <row r="69" spans="1:8" ht="12.75">
      <c r="A69" t="s">
        <v>22</v>
      </c>
      <c r="B69" t="s">
        <v>4</v>
      </c>
      <c r="C69" t="s">
        <v>5</v>
      </c>
      <c r="D69">
        <v>1</v>
      </c>
      <c r="E69">
        <v>2</v>
      </c>
      <c r="F69" s="3">
        <v>49.17</v>
      </c>
      <c r="G69" s="3">
        <f t="shared" si="1"/>
        <v>196.68</v>
      </c>
      <c r="H69" t="s">
        <v>24</v>
      </c>
    </row>
    <row r="70" spans="1:8" ht="12.75">
      <c r="A70" t="s">
        <v>22</v>
      </c>
      <c r="B70" t="s">
        <v>4</v>
      </c>
      <c r="C70" t="s">
        <v>5</v>
      </c>
      <c r="D70">
        <v>1</v>
      </c>
      <c r="E70">
        <v>2</v>
      </c>
      <c r="F70" s="3">
        <v>49.25</v>
      </c>
      <c r="G70" s="3">
        <f t="shared" si="1"/>
        <v>197</v>
      </c>
      <c r="H70" t="s">
        <v>25</v>
      </c>
    </row>
    <row r="71" spans="1:8" ht="12.75">
      <c r="A71" t="s">
        <v>22</v>
      </c>
      <c r="B71" t="s">
        <v>4</v>
      </c>
      <c r="C71" t="s">
        <v>5</v>
      </c>
      <c r="D71">
        <v>1</v>
      </c>
      <c r="E71">
        <v>2</v>
      </c>
      <c r="F71" s="3">
        <v>93.64</v>
      </c>
      <c r="G71" s="3">
        <f t="shared" si="1"/>
        <v>374.56</v>
      </c>
      <c r="H71" t="s">
        <v>26</v>
      </c>
    </row>
    <row r="72" spans="1:8" ht="12.75">
      <c r="A72" t="s">
        <v>22</v>
      </c>
      <c r="B72" t="s">
        <v>4</v>
      </c>
      <c r="C72" t="s">
        <v>5</v>
      </c>
      <c r="D72">
        <v>1</v>
      </c>
      <c r="E72">
        <v>2</v>
      </c>
      <c r="F72" s="3">
        <v>136.13</v>
      </c>
      <c r="G72" s="3">
        <f t="shared" si="1"/>
        <v>544.52</v>
      </c>
      <c r="H72" t="s">
        <v>27</v>
      </c>
    </row>
    <row r="73" spans="1:8" ht="12.75">
      <c r="A73" t="s">
        <v>22</v>
      </c>
      <c r="B73" t="s">
        <v>4</v>
      </c>
      <c r="C73" t="s">
        <v>5</v>
      </c>
      <c r="D73">
        <v>1</v>
      </c>
      <c r="E73">
        <v>2</v>
      </c>
      <c r="F73" s="3">
        <v>184.53</v>
      </c>
      <c r="G73" s="3">
        <f t="shared" si="1"/>
        <v>738.12</v>
      </c>
      <c r="H73" t="s">
        <v>28</v>
      </c>
    </row>
    <row r="74" spans="1:13" ht="12.75">
      <c r="A74" t="s">
        <v>22</v>
      </c>
      <c r="B74" t="s">
        <v>4</v>
      </c>
      <c r="C74" t="s">
        <v>5</v>
      </c>
      <c r="D74">
        <v>1</v>
      </c>
      <c r="E74">
        <v>2</v>
      </c>
      <c r="F74" s="3"/>
      <c r="G74" s="3">
        <f t="shared" si="1"/>
        <v>0</v>
      </c>
      <c r="H74" t="s">
        <v>29</v>
      </c>
      <c r="M74" t="s">
        <v>60</v>
      </c>
    </row>
    <row r="75" spans="1:8" ht="12.75">
      <c r="A75" t="s">
        <v>22</v>
      </c>
      <c r="B75" t="s">
        <v>4</v>
      </c>
      <c r="C75" t="s">
        <v>5</v>
      </c>
      <c r="D75">
        <v>1</v>
      </c>
      <c r="E75">
        <v>2</v>
      </c>
      <c r="F75" s="3">
        <v>227.26</v>
      </c>
      <c r="G75" s="3">
        <f t="shared" si="1"/>
        <v>909.04</v>
      </c>
      <c r="H75" t="s">
        <v>30</v>
      </c>
    </row>
    <row r="76" spans="1:8" ht="12.75">
      <c r="A76" t="s">
        <v>22</v>
      </c>
      <c r="B76" t="s">
        <v>4</v>
      </c>
      <c r="C76" t="s">
        <v>5</v>
      </c>
      <c r="D76">
        <v>1</v>
      </c>
      <c r="E76">
        <v>2</v>
      </c>
      <c r="F76" s="3">
        <v>275.03</v>
      </c>
      <c r="G76" s="3">
        <f t="shared" si="1"/>
        <v>1100.12</v>
      </c>
      <c r="H76" t="s">
        <v>31</v>
      </c>
    </row>
    <row r="77" spans="1:8" ht="12.75">
      <c r="A77" t="s">
        <v>22</v>
      </c>
      <c r="B77" t="s">
        <v>4</v>
      </c>
      <c r="C77" t="s">
        <v>5</v>
      </c>
      <c r="D77">
        <v>1</v>
      </c>
      <c r="E77">
        <v>2</v>
      </c>
      <c r="F77" s="3">
        <v>323.88</v>
      </c>
      <c r="G77" s="3">
        <f t="shared" si="1"/>
        <v>1295.52</v>
      </c>
      <c r="H77" t="s">
        <v>32</v>
      </c>
    </row>
    <row r="78" spans="1:8" ht="12.75">
      <c r="A78" t="s">
        <v>22</v>
      </c>
      <c r="B78" t="s">
        <v>4</v>
      </c>
      <c r="C78" t="s">
        <v>5</v>
      </c>
      <c r="D78">
        <v>1</v>
      </c>
      <c r="E78">
        <v>2</v>
      </c>
      <c r="F78" s="3">
        <v>367.39</v>
      </c>
      <c r="G78" s="3">
        <f t="shared" si="1"/>
        <v>1469.56</v>
      </c>
      <c r="H78" t="s">
        <v>33</v>
      </c>
    </row>
    <row r="79" spans="1:8" ht="12.75">
      <c r="A79" t="s">
        <v>22</v>
      </c>
      <c r="B79" t="s">
        <v>4</v>
      </c>
      <c r="C79" t="s">
        <v>5</v>
      </c>
      <c r="D79">
        <v>1</v>
      </c>
      <c r="E79">
        <v>2</v>
      </c>
      <c r="F79" s="3">
        <v>415.43</v>
      </c>
      <c r="G79" s="3">
        <f t="shared" si="1"/>
        <v>1661.72</v>
      </c>
      <c r="H79" t="s">
        <v>34</v>
      </c>
    </row>
    <row r="80" spans="1:8" ht="12.75">
      <c r="A80" t="s">
        <v>22</v>
      </c>
      <c r="B80" t="s">
        <v>4</v>
      </c>
      <c r="C80" t="s">
        <v>5</v>
      </c>
      <c r="D80">
        <v>1</v>
      </c>
      <c r="E80">
        <v>2</v>
      </c>
      <c r="F80" s="3">
        <v>458.78</v>
      </c>
      <c r="G80" s="3">
        <f t="shared" si="1"/>
        <v>1835.12</v>
      </c>
      <c r="H80" t="s">
        <v>35</v>
      </c>
    </row>
    <row r="81" spans="1:8" ht="12.75">
      <c r="A81" t="s">
        <v>22</v>
      </c>
      <c r="B81" t="s">
        <v>4</v>
      </c>
      <c r="C81" t="s">
        <v>5</v>
      </c>
      <c r="D81">
        <v>1</v>
      </c>
      <c r="E81">
        <v>2</v>
      </c>
      <c r="F81" s="3">
        <v>503.24</v>
      </c>
      <c r="G81" s="3">
        <f t="shared" si="1"/>
        <v>2012.96</v>
      </c>
      <c r="H81" t="s">
        <v>36</v>
      </c>
    </row>
    <row r="82" spans="1:8" ht="12.75">
      <c r="A82" t="s">
        <v>22</v>
      </c>
      <c r="B82" t="s">
        <v>4</v>
      </c>
      <c r="C82" t="s">
        <v>5</v>
      </c>
      <c r="D82">
        <v>1</v>
      </c>
      <c r="E82">
        <v>2</v>
      </c>
      <c r="F82" s="3">
        <v>550.33</v>
      </c>
      <c r="G82" s="3">
        <f t="shared" si="1"/>
        <v>2201.32</v>
      </c>
      <c r="H82" t="s">
        <v>37</v>
      </c>
    </row>
    <row r="83" spans="1:8" ht="12.75">
      <c r="A83" t="s">
        <v>22</v>
      </c>
      <c r="B83" t="s">
        <v>4</v>
      </c>
      <c r="C83" t="s">
        <v>5</v>
      </c>
      <c r="D83">
        <v>1</v>
      </c>
      <c r="E83">
        <v>2</v>
      </c>
      <c r="F83" s="3">
        <v>600.45</v>
      </c>
      <c r="G83" s="3">
        <f t="shared" si="1"/>
        <v>2401.8</v>
      </c>
      <c r="H83" t="s">
        <v>38</v>
      </c>
    </row>
    <row r="84" spans="1:8" ht="12.75">
      <c r="A84" t="s">
        <v>22</v>
      </c>
      <c r="B84" t="s">
        <v>4</v>
      </c>
      <c r="C84" t="s">
        <v>5</v>
      </c>
      <c r="D84">
        <v>1</v>
      </c>
      <c r="E84">
        <v>2</v>
      </c>
      <c r="F84" s="3">
        <v>648.27</v>
      </c>
      <c r="G84" s="3">
        <f t="shared" si="1"/>
        <v>2593.08</v>
      </c>
      <c r="H84" t="s">
        <v>39</v>
      </c>
    </row>
    <row r="85" spans="1:8" ht="12.75">
      <c r="A85" t="s">
        <v>22</v>
      </c>
      <c r="B85" t="s">
        <v>4</v>
      </c>
      <c r="C85" t="s">
        <v>5</v>
      </c>
      <c r="D85">
        <v>1</v>
      </c>
      <c r="E85">
        <v>2</v>
      </c>
      <c r="F85" s="3">
        <v>692.1</v>
      </c>
      <c r="G85" s="3">
        <f t="shared" si="1"/>
        <v>2768.4</v>
      </c>
      <c r="H85" t="s">
        <v>40</v>
      </c>
    </row>
    <row r="86" spans="1:8" ht="12.75">
      <c r="A86" t="s">
        <v>22</v>
      </c>
      <c r="B86" t="s">
        <v>4</v>
      </c>
      <c r="C86" t="s">
        <v>5</v>
      </c>
      <c r="D86">
        <v>1</v>
      </c>
      <c r="E86">
        <v>2</v>
      </c>
      <c r="F86" s="3">
        <v>743.74</v>
      </c>
      <c r="G86" s="3">
        <f t="shared" si="1"/>
        <v>2974.96</v>
      </c>
      <c r="H86" t="s">
        <v>41</v>
      </c>
    </row>
    <row r="87" spans="1:8" ht="12.75">
      <c r="A87" t="s">
        <v>22</v>
      </c>
      <c r="B87" t="s">
        <v>4</v>
      </c>
      <c r="C87" t="s">
        <v>5</v>
      </c>
      <c r="D87">
        <v>1</v>
      </c>
      <c r="E87">
        <v>2</v>
      </c>
      <c r="F87" s="3">
        <v>792.38</v>
      </c>
      <c r="G87" s="3">
        <f t="shared" si="1"/>
        <v>3169.52</v>
      </c>
      <c r="H87" t="s">
        <v>42</v>
      </c>
    </row>
    <row r="88" spans="1:8" ht="12.75">
      <c r="A88" t="s">
        <v>22</v>
      </c>
      <c r="B88" t="s">
        <v>4</v>
      </c>
      <c r="C88" t="s">
        <v>5</v>
      </c>
      <c r="D88">
        <v>1</v>
      </c>
      <c r="E88">
        <v>2</v>
      </c>
      <c r="F88" s="3">
        <v>841.02</v>
      </c>
      <c r="G88" s="3">
        <f t="shared" si="1"/>
        <v>3364.08</v>
      </c>
      <c r="H88" t="s">
        <v>43</v>
      </c>
    </row>
    <row r="89" spans="1:8" ht="12.75">
      <c r="A89" t="s">
        <v>22</v>
      </c>
      <c r="B89" t="s">
        <v>4</v>
      </c>
      <c r="C89" t="s">
        <v>5</v>
      </c>
      <c r="D89">
        <v>1</v>
      </c>
      <c r="E89">
        <v>2</v>
      </c>
      <c r="F89" s="3">
        <v>888.03</v>
      </c>
      <c r="G89" s="3">
        <f t="shared" si="1"/>
        <v>3552.12</v>
      </c>
      <c r="H89" t="s">
        <v>44</v>
      </c>
    </row>
    <row r="90" spans="1:8" ht="12.75">
      <c r="A90" t="s">
        <v>22</v>
      </c>
      <c r="B90" t="s">
        <v>4</v>
      </c>
      <c r="C90" t="s">
        <v>5</v>
      </c>
      <c r="D90">
        <v>1</v>
      </c>
      <c r="E90">
        <v>2</v>
      </c>
      <c r="F90" s="3">
        <v>935.09</v>
      </c>
      <c r="G90" s="3">
        <f t="shared" si="1"/>
        <v>3740.36</v>
      </c>
      <c r="H90" t="s">
        <v>45</v>
      </c>
    </row>
    <row r="91" spans="1:8" ht="12.75">
      <c r="A91" t="s">
        <v>22</v>
      </c>
      <c r="B91" t="s">
        <v>4</v>
      </c>
      <c r="C91" t="s">
        <v>5</v>
      </c>
      <c r="D91">
        <v>1</v>
      </c>
      <c r="E91">
        <v>2</v>
      </c>
      <c r="F91" s="3">
        <v>983.95</v>
      </c>
      <c r="G91" s="3">
        <f t="shared" si="1"/>
        <v>3935.8</v>
      </c>
      <c r="H91" t="s">
        <v>46</v>
      </c>
    </row>
    <row r="92" spans="1:13" ht="12.75">
      <c r="A92" t="s">
        <v>22</v>
      </c>
      <c r="B92" t="s">
        <v>4</v>
      </c>
      <c r="C92" t="s">
        <v>5</v>
      </c>
      <c r="D92">
        <v>1</v>
      </c>
      <c r="E92">
        <v>2</v>
      </c>
      <c r="F92" s="3">
        <v>1033.89</v>
      </c>
      <c r="G92" s="3">
        <f t="shared" si="1"/>
        <v>4135.56</v>
      </c>
      <c r="H92" t="s">
        <v>47</v>
      </c>
      <c r="M92" t="s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AH46"/>
  <sheetViews>
    <sheetView zoomScale="75" zoomScaleNormal="75" workbookViewId="0" topLeftCell="A1">
      <selection activeCell="D60" sqref="D60"/>
    </sheetView>
  </sheetViews>
  <sheetFormatPr defaultColWidth="9.140625" defaultRowHeight="12.75"/>
  <cols>
    <col min="18" max="18" width="9.140625" style="3" customWidth="1"/>
  </cols>
  <sheetData>
    <row r="1" spans="1:19" ht="12.75">
      <c r="A1" t="s">
        <v>0</v>
      </c>
      <c r="B1" t="s">
        <v>1</v>
      </c>
      <c r="C1" t="s">
        <v>2</v>
      </c>
      <c r="Q1" t="s">
        <v>0</v>
      </c>
      <c r="R1" s="3" t="s">
        <v>1</v>
      </c>
      <c r="S1" t="s">
        <v>2</v>
      </c>
    </row>
    <row r="2" spans="1:34" ht="12.75">
      <c r="A2" s="3">
        <f>MIN(E2,G2,I2,K2,M2,O2)</f>
        <v>103.41</v>
      </c>
      <c r="B2" s="3">
        <f>MEDIAN(E2,G2,I2,K2,M2,O2)</f>
        <v>103.96000000000001</v>
      </c>
      <c r="C2" s="3">
        <f>MAX(E2,G2,I2,K2,M2,O2)</f>
        <v>104.44</v>
      </c>
      <c r="D2">
        <v>26.11</v>
      </c>
      <c r="E2">
        <v>104.44</v>
      </c>
      <c r="F2">
        <v>25.97</v>
      </c>
      <c r="G2">
        <v>103.91</v>
      </c>
      <c r="H2">
        <v>25.85</v>
      </c>
      <c r="I2">
        <v>103.41</v>
      </c>
      <c r="J2">
        <v>25.93</v>
      </c>
      <c r="K2">
        <v>103.73</v>
      </c>
      <c r="L2">
        <v>26</v>
      </c>
      <c r="M2">
        <v>104.01</v>
      </c>
      <c r="N2">
        <v>26.01</v>
      </c>
      <c r="O2">
        <v>104.04</v>
      </c>
      <c r="Q2" s="3">
        <f>MIN(U2,W2,Y2,AA2,AC2,AE2)</f>
        <v>43.65</v>
      </c>
      <c r="R2" s="3">
        <f>MEDIAN(U2,W2,Y2,AA2,AC2,AE2)</f>
        <v>44.22</v>
      </c>
      <c r="S2" s="3">
        <f>MAX(U2,W2,Y2,AA2,AC2,AE2)</f>
        <v>44.5</v>
      </c>
      <c r="T2">
        <v>11.03</v>
      </c>
      <c r="U2">
        <v>44.13</v>
      </c>
      <c r="V2">
        <v>11.05</v>
      </c>
      <c r="W2">
        <v>44.22</v>
      </c>
      <c r="X2">
        <v>10.91</v>
      </c>
      <c r="Y2">
        <v>43.65</v>
      </c>
      <c r="Z2">
        <v>11.12</v>
      </c>
      <c r="AA2">
        <v>44.5</v>
      </c>
      <c r="AB2">
        <v>11.05</v>
      </c>
      <c r="AC2">
        <v>44.22</v>
      </c>
      <c r="AD2">
        <v>11.07</v>
      </c>
      <c r="AE2">
        <v>44.3</v>
      </c>
      <c r="AG2">
        <v>11.22</v>
      </c>
      <c r="AH2">
        <v>44.88</v>
      </c>
    </row>
    <row r="3" spans="1:34" ht="12.75">
      <c r="A3" s="3">
        <f aca="true" t="shared" si="0" ref="A3:A46">MIN(E3,G3,I3,K3,M3,O3)</f>
        <v>87.77</v>
      </c>
      <c r="B3" s="3">
        <f aca="true" t="shared" si="1" ref="B3:B46">MEDIAN(E3,G3,I3,K3,M3,O3)</f>
        <v>87.995</v>
      </c>
      <c r="C3" s="3">
        <f aca="true" t="shared" si="2" ref="C3:C46">MAX(E3,G3,I3,K3,M3,O3)</f>
        <v>88.19</v>
      </c>
      <c r="D3">
        <v>21.94</v>
      </c>
      <c r="E3">
        <v>87.77</v>
      </c>
      <c r="F3">
        <v>22.04</v>
      </c>
      <c r="G3">
        <v>88.19</v>
      </c>
      <c r="H3">
        <v>22.03</v>
      </c>
      <c r="I3">
        <v>88.13</v>
      </c>
      <c r="J3">
        <v>21.96</v>
      </c>
      <c r="K3">
        <v>87.86</v>
      </c>
      <c r="L3">
        <v>22.03</v>
      </c>
      <c r="M3">
        <v>88.15</v>
      </c>
      <c r="N3">
        <v>21.95</v>
      </c>
      <c r="O3">
        <v>87.82</v>
      </c>
      <c r="Q3" s="3">
        <f aca="true" t="shared" si="3" ref="Q3:Q24">MIN(U3,W3,Y3,AA3,AC3,AE3)</f>
        <v>41.54</v>
      </c>
      <c r="R3" s="3">
        <f aca="true" t="shared" si="4" ref="R3:R24">MEDIAN(U3,W3,Y3,AA3,AC3,AE3)</f>
        <v>41.644999999999996</v>
      </c>
      <c r="S3" s="3">
        <f aca="true" t="shared" si="5" ref="S3:S24">MAX(U3,W3,Y3,AA3,AC3,AE3)</f>
        <v>41.97</v>
      </c>
      <c r="T3">
        <v>10.49</v>
      </c>
      <c r="U3">
        <v>41.97</v>
      </c>
      <c r="V3">
        <v>10.4</v>
      </c>
      <c r="W3">
        <v>41.61</v>
      </c>
      <c r="X3">
        <v>10.38</v>
      </c>
      <c r="Y3">
        <v>41.54</v>
      </c>
      <c r="Z3">
        <v>10.38</v>
      </c>
      <c r="AA3">
        <v>41.54</v>
      </c>
      <c r="AB3">
        <v>10.42</v>
      </c>
      <c r="AC3">
        <v>41.68</v>
      </c>
      <c r="AD3">
        <v>10.44</v>
      </c>
      <c r="AE3">
        <v>41.76</v>
      </c>
      <c r="AG3">
        <v>10.55</v>
      </c>
      <c r="AH3">
        <v>42.23</v>
      </c>
    </row>
    <row r="4" spans="1:34" ht="12.75">
      <c r="A4" s="3">
        <f t="shared" si="0"/>
        <v>87.55</v>
      </c>
      <c r="B4" s="3">
        <f t="shared" si="1"/>
        <v>87.80000000000001</v>
      </c>
      <c r="C4" s="3">
        <f t="shared" si="2"/>
        <v>87.86</v>
      </c>
      <c r="D4">
        <v>21.96</v>
      </c>
      <c r="E4">
        <v>87.86</v>
      </c>
      <c r="F4">
        <v>21.95</v>
      </c>
      <c r="G4">
        <v>87.82</v>
      </c>
      <c r="H4">
        <v>21.88</v>
      </c>
      <c r="I4">
        <v>87.55</v>
      </c>
      <c r="J4">
        <v>21.95</v>
      </c>
      <c r="K4">
        <v>87.81</v>
      </c>
      <c r="L4">
        <v>21.94</v>
      </c>
      <c r="M4">
        <v>87.79</v>
      </c>
      <c r="N4">
        <v>21.93</v>
      </c>
      <c r="O4">
        <v>87.75</v>
      </c>
      <c r="Q4" s="3">
        <f t="shared" si="3"/>
        <v>38.36</v>
      </c>
      <c r="R4" s="3">
        <f t="shared" si="4"/>
        <v>38.59</v>
      </c>
      <c r="S4" s="3">
        <f t="shared" si="5"/>
        <v>39.2</v>
      </c>
      <c r="T4">
        <v>9.62</v>
      </c>
      <c r="U4">
        <v>38.5</v>
      </c>
      <c r="V4">
        <v>9.6</v>
      </c>
      <c r="W4">
        <v>38.41</v>
      </c>
      <c r="X4">
        <v>9.59</v>
      </c>
      <c r="Y4">
        <v>38.36</v>
      </c>
      <c r="Z4">
        <v>9.8</v>
      </c>
      <c r="AA4">
        <v>39.2</v>
      </c>
      <c r="AB4">
        <v>9.67</v>
      </c>
      <c r="AC4">
        <v>38.68</v>
      </c>
      <c r="AD4">
        <v>9.69</v>
      </c>
      <c r="AE4">
        <v>38.78</v>
      </c>
      <c r="AG4">
        <v>9.65</v>
      </c>
      <c r="AH4">
        <v>38.6</v>
      </c>
    </row>
    <row r="5" spans="1:34" ht="12.75">
      <c r="A5" s="3">
        <f t="shared" si="0"/>
        <v>88.13</v>
      </c>
      <c r="B5" s="3">
        <f t="shared" si="1"/>
        <v>88.17</v>
      </c>
      <c r="C5" s="3">
        <f t="shared" si="2"/>
        <v>88.22</v>
      </c>
      <c r="D5">
        <v>22.05</v>
      </c>
      <c r="E5">
        <v>88.22</v>
      </c>
      <c r="F5">
        <v>22.05</v>
      </c>
      <c r="G5">
        <v>88.21</v>
      </c>
      <c r="H5">
        <v>22.03</v>
      </c>
      <c r="I5">
        <v>88.13</v>
      </c>
      <c r="J5">
        <v>22.04</v>
      </c>
      <c r="K5">
        <v>88.17</v>
      </c>
      <c r="L5">
        <v>22.03</v>
      </c>
      <c r="M5">
        <v>88.15</v>
      </c>
      <c r="N5">
        <v>22.04</v>
      </c>
      <c r="O5">
        <v>88.17</v>
      </c>
      <c r="Q5" s="3">
        <f t="shared" si="3"/>
        <v>44.6</v>
      </c>
      <c r="R5" s="3">
        <f t="shared" si="4"/>
        <v>44.66</v>
      </c>
      <c r="S5" s="3">
        <f t="shared" si="5"/>
        <v>44.71</v>
      </c>
      <c r="T5">
        <v>11.15</v>
      </c>
      <c r="U5">
        <v>44.6</v>
      </c>
      <c r="V5">
        <v>11.17</v>
      </c>
      <c r="W5">
        <v>44.71</v>
      </c>
      <c r="X5">
        <v>11.15</v>
      </c>
      <c r="Y5">
        <v>44.61</v>
      </c>
      <c r="Z5">
        <v>11.17</v>
      </c>
      <c r="AA5">
        <v>44.7</v>
      </c>
      <c r="AB5">
        <v>11.17</v>
      </c>
      <c r="AC5">
        <v>44.69</v>
      </c>
      <c r="AD5">
        <v>11.15</v>
      </c>
      <c r="AE5">
        <v>44.63</v>
      </c>
      <c r="AG5">
        <v>11.19</v>
      </c>
      <c r="AH5">
        <v>44.79</v>
      </c>
    </row>
    <row r="6" spans="1:31" ht="12.75">
      <c r="A6" s="3">
        <f t="shared" si="0"/>
        <v>85.77</v>
      </c>
      <c r="B6" s="3">
        <f t="shared" si="1"/>
        <v>85.93</v>
      </c>
      <c r="C6" s="3">
        <f t="shared" si="2"/>
        <v>86.22</v>
      </c>
      <c r="D6">
        <v>21.44</v>
      </c>
      <c r="E6">
        <v>85.77</v>
      </c>
      <c r="F6">
        <v>21.46</v>
      </c>
      <c r="G6">
        <v>85.84</v>
      </c>
      <c r="H6">
        <v>21.5</v>
      </c>
      <c r="I6">
        <v>86.02</v>
      </c>
      <c r="J6">
        <v>21.52</v>
      </c>
      <c r="K6">
        <v>86.08</v>
      </c>
      <c r="L6">
        <v>21.46</v>
      </c>
      <c r="M6">
        <v>85.84</v>
      </c>
      <c r="N6">
        <v>21.55</v>
      </c>
      <c r="O6">
        <v>86.22</v>
      </c>
      <c r="Q6" s="3">
        <f t="shared" si="3"/>
        <v>19.24</v>
      </c>
      <c r="R6" s="3">
        <f t="shared" si="4"/>
        <v>19.619999999999997</v>
      </c>
      <c r="S6" s="3">
        <f t="shared" si="5"/>
        <v>20.14</v>
      </c>
      <c r="T6">
        <v>4.96</v>
      </c>
      <c r="U6">
        <v>19.86</v>
      </c>
      <c r="V6">
        <v>4.86</v>
      </c>
      <c r="W6">
        <v>19.45</v>
      </c>
      <c r="X6">
        <v>4.94</v>
      </c>
      <c r="Y6">
        <v>19.79</v>
      </c>
      <c r="Z6">
        <v>4.81</v>
      </c>
      <c r="AA6">
        <v>19.24</v>
      </c>
      <c r="AB6">
        <v>4.84</v>
      </c>
      <c r="AC6">
        <v>19.38</v>
      </c>
      <c r="AD6">
        <v>5.03</v>
      </c>
      <c r="AE6">
        <v>20.14</v>
      </c>
    </row>
    <row r="7" spans="1:34" ht="12.75">
      <c r="A7" s="3">
        <f t="shared" si="0"/>
        <v>88.28</v>
      </c>
      <c r="B7" s="3">
        <f t="shared" si="1"/>
        <v>88.28</v>
      </c>
      <c r="C7" s="3">
        <f t="shared" si="2"/>
        <v>88.35</v>
      </c>
      <c r="D7">
        <v>22.07</v>
      </c>
      <c r="E7">
        <v>88.28</v>
      </c>
      <c r="F7">
        <v>22.07</v>
      </c>
      <c r="G7">
        <v>88.28</v>
      </c>
      <c r="H7">
        <v>22.08</v>
      </c>
      <c r="I7">
        <v>88.35</v>
      </c>
      <c r="J7">
        <v>22.08</v>
      </c>
      <c r="K7">
        <v>88.33</v>
      </c>
      <c r="L7">
        <v>22.07</v>
      </c>
      <c r="M7">
        <v>88.28</v>
      </c>
      <c r="N7">
        <v>22.07</v>
      </c>
      <c r="O7">
        <v>88.28</v>
      </c>
      <c r="Q7" s="3">
        <f t="shared" si="3"/>
        <v>38.7</v>
      </c>
      <c r="R7" s="3">
        <f t="shared" si="4"/>
        <v>39.18</v>
      </c>
      <c r="S7" s="3">
        <f t="shared" si="5"/>
        <v>39.58</v>
      </c>
      <c r="T7">
        <v>9.67</v>
      </c>
      <c r="U7">
        <v>38.7</v>
      </c>
      <c r="V7">
        <v>9.82</v>
      </c>
      <c r="W7">
        <v>39.29</v>
      </c>
      <c r="X7">
        <v>9.76</v>
      </c>
      <c r="Y7">
        <v>39.07</v>
      </c>
      <c r="Z7">
        <v>9.89</v>
      </c>
      <c r="AA7">
        <v>39.58</v>
      </c>
      <c r="AB7">
        <v>9.87</v>
      </c>
      <c r="AC7">
        <v>39.49</v>
      </c>
      <c r="AD7">
        <v>9.76</v>
      </c>
      <c r="AE7">
        <v>39.06</v>
      </c>
      <c r="AG7">
        <v>9.93</v>
      </c>
      <c r="AH7">
        <v>39.74</v>
      </c>
    </row>
    <row r="8" spans="1:34" ht="12.75">
      <c r="A8" s="3">
        <f t="shared" si="0"/>
        <v>87.88</v>
      </c>
      <c r="B8" s="3">
        <f t="shared" si="1"/>
        <v>88.16</v>
      </c>
      <c r="C8" s="3">
        <f t="shared" si="2"/>
        <v>88.33</v>
      </c>
      <c r="D8">
        <v>21.97</v>
      </c>
      <c r="E8">
        <v>87.88</v>
      </c>
      <c r="F8">
        <v>22.07</v>
      </c>
      <c r="G8">
        <v>88.28</v>
      </c>
      <c r="H8">
        <v>22.07</v>
      </c>
      <c r="I8">
        <v>88.28</v>
      </c>
      <c r="J8">
        <v>22.08</v>
      </c>
      <c r="K8">
        <v>88.33</v>
      </c>
      <c r="L8">
        <v>21.99</v>
      </c>
      <c r="M8">
        <v>87.97</v>
      </c>
      <c r="N8">
        <v>22.01</v>
      </c>
      <c r="O8">
        <v>88.04</v>
      </c>
      <c r="Q8" s="3">
        <f t="shared" si="3"/>
        <v>44.4</v>
      </c>
      <c r="R8" s="3">
        <f t="shared" si="4"/>
        <v>44.575</v>
      </c>
      <c r="S8" s="3">
        <f t="shared" si="5"/>
        <v>44.68</v>
      </c>
      <c r="T8">
        <v>11.16</v>
      </c>
      <c r="U8">
        <v>44.65</v>
      </c>
      <c r="V8">
        <v>11.1</v>
      </c>
      <c r="W8">
        <v>44.4</v>
      </c>
      <c r="X8">
        <v>11.17</v>
      </c>
      <c r="Y8">
        <v>44.68</v>
      </c>
      <c r="Z8">
        <v>11.14</v>
      </c>
      <c r="AA8">
        <v>44.59</v>
      </c>
      <c r="AB8">
        <v>11.12</v>
      </c>
      <c r="AC8">
        <v>44.51</v>
      </c>
      <c r="AD8">
        <v>11.14</v>
      </c>
      <c r="AE8">
        <v>44.56</v>
      </c>
      <c r="AG8">
        <v>11.09</v>
      </c>
      <c r="AH8">
        <v>44.37</v>
      </c>
    </row>
    <row r="9" spans="1:34" ht="12.75">
      <c r="A9" s="3">
        <f t="shared" si="0"/>
        <v>88.37</v>
      </c>
      <c r="B9" s="3">
        <f t="shared" si="1"/>
        <v>88.41</v>
      </c>
      <c r="C9" s="3">
        <f t="shared" si="2"/>
        <v>88.44</v>
      </c>
      <c r="D9">
        <v>22.11</v>
      </c>
      <c r="E9">
        <v>88.44</v>
      </c>
      <c r="F9">
        <v>22.11</v>
      </c>
      <c r="G9">
        <v>88.44</v>
      </c>
      <c r="H9">
        <v>22.09</v>
      </c>
      <c r="I9">
        <v>88.37</v>
      </c>
      <c r="J9">
        <v>22.1</v>
      </c>
      <c r="K9">
        <v>88.41</v>
      </c>
      <c r="L9">
        <v>22.1</v>
      </c>
      <c r="M9">
        <v>88.41</v>
      </c>
      <c r="N9">
        <v>22.09</v>
      </c>
      <c r="O9">
        <v>88.37</v>
      </c>
      <c r="Q9" s="3">
        <f t="shared" si="3"/>
        <v>44.41</v>
      </c>
      <c r="R9" s="3">
        <f t="shared" si="4"/>
        <v>44.46</v>
      </c>
      <c r="S9" s="3">
        <f t="shared" si="5"/>
        <v>44.71</v>
      </c>
      <c r="T9">
        <v>11.1</v>
      </c>
      <c r="U9">
        <v>44.41</v>
      </c>
      <c r="V9">
        <v>11.17</v>
      </c>
      <c r="W9">
        <v>44.71</v>
      </c>
      <c r="X9">
        <v>11.1</v>
      </c>
      <c r="Y9">
        <v>44.42</v>
      </c>
      <c r="Z9">
        <v>11.1</v>
      </c>
      <c r="AA9">
        <v>44.41</v>
      </c>
      <c r="AB9">
        <v>11.15</v>
      </c>
      <c r="AC9">
        <v>44.61</v>
      </c>
      <c r="AD9">
        <v>11.12</v>
      </c>
      <c r="AE9">
        <v>44.5</v>
      </c>
      <c r="AG9">
        <v>11.14</v>
      </c>
      <c r="AH9">
        <v>44.57</v>
      </c>
    </row>
    <row r="10" spans="1:34" ht="12.75">
      <c r="A10" s="3">
        <f t="shared" si="0"/>
        <v>88.24</v>
      </c>
      <c r="B10" s="3">
        <f t="shared" si="1"/>
        <v>88.32</v>
      </c>
      <c r="C10" s="3">
        <f t="shared" si="2"/>
        <v>88.37</v>
      </c>
      <c r="D10">
        <v>22.08</v>
      </c>
      <c r="E10">
        <v>88.33</v>
      </c>
      <c r="F10">
        <v>22.09</v>
      </c>
      <c r="G10">
        <v>88.37</v>
      </c>
      <c r="H10">
        <v>22.06</v>
      </c>
      <c r="I10">
        <v>88.24</v>
      </c>
      <c r="J10">
        <v>22.08</v>
      </c>
      <c r="K10">
        <v>88.35</v>
      </c>
      <c r="L10">
        <v>22.07</v>
      </c>
      <c r="M10">
        <v>88.28</v>
      </c>
      <c r="N10">
        <v>22.07</v>
      </c>
      <c r="O10">
        <v>88.31</v>
      </c>
      <c r="Q10" s="3">
        <f t="shared" si="3"/>
        <v>39.08</v>
      </c>
      <c r="R10" s="3">
        <f t="shared" si="4"/>
        <v>39.56</v>
      </c>
      <c r="S10" s="3">
        <f t="shared" si="5"/>
        <v>39.65</v>
      </c>
      <c r="T10">
        <v>9.86</v>
      </c>
      <c r="U10">
        <v>39.47</v>
      </c>
      <c r="V10">
        <v>9.91</v>
      </c>
      <c r="W10">
        <v>39.64</v>
      </c>
      <c r="X10">
        <v>9.77</v>
      </c>
      <c r="Y10">
        <v>39.08</v>
      </c>
      <c r="Z10">
        <v>9.89</v>
      </c>
      <c r="AA10">
        <v>39.56</v>
      </c>
      <c r="AB10">
        <v>9.89</v>
      </c>
      <c r="AC10">
        <v>39.56</v>
      </c>
      <c r="AD10">
        <v>9.91</v>
      </c>
      <c r="AE10">
        <v>39.65</v>
      </c>
      <c r="AG10">
        <v>9.97</v>
      </c>
      <c r="AH10">
        <v>39.89</v>
      </c>
    </row>
    <row r="11" spans="1:34" ht="12.75">
      <c r="A11" s="3">
        <f t="shared" si="0"/>
        <v>88.22</v>
      </c>
      <c r="B11" s="3">
        <f t="shared" si="1"/>
        <v>88.395</v>
      </c>
      <c r="C11" s="3">
        <f t="shared" si="2"/>
        <v>88.5</v>
      </c>
      <c r="D11">
        <v>22.11</v>
      </c>
      <c r="E11">
        <v>88.44</v>
      </c>
      <c r="F11">
        <v>22.08</v>
      </c>
      <c r="G11">
        <v>88.33</v>
      </c>
      <c r="H11">
        <v>22.05</v>
      </c>
      <c r="I11">
        <v>88.22</v>
      </c>
      <c r="J11">
        <v>22.12</v>
      </c>
      <c r="K11">
        <v>88.5</v>
      </c>
      <c r="L11">
        <v>22.08</v>
      </c>
      <c r="M11">
        <v>88.35</v>
      </c>
      <c r="N11">
        <v>22.11</v>
      </c>
      <c r="O11">
        <v>88.46</v>
      </c>
      <c r="Q11" s="3">
        <f t="shared" si="3"/>
        <v>44.67</v>
      </c>
      <c r="R11" s="3">
        <f t="shared" si="4"/>
        <v>44.725</v>
      </c>
      <c r="S11" s="3">
        <f t="shared" si="5"/>
        <v>44.83</v>
      </c>
      <c r="T11">
        <v>11.19</v>
      </c>
      <c r="U11">
        <v>44.78</v>
      </c>
      <c r="V11">
        <v>11.17</v>
      </c>
      <c r="W11">
        <v>44.69</v>
      </c>
      <c r="X11">
        <v>11.2</v>
      </c>
      <c r="Y11">
        <v>44.83</v>
      </c>
      <c r="Z11">
        <v>11.18</v>
      </c>
      <c r="AA11">
        <v>44.74</v>
      </c>
      <c r="AB11">
        <v>11.16</v>
      </c>
      <c r="AC11">
        <v>44.67</v>
      </c>
      <c r="AD11">
        <v>11.17</v>
      </c>
      <c r="AE11">
        <v>44.71</v>
      </c>
      <c r="AG11">
        <v>11.18</v>
      </c>
      <c r="AH11">
        <v>44.75</v>
      </c>
    </row>
    <row r="12" spans="1:34" ht="12.75">
      <c r="A12" s="3">
        <f t="shared" si="0"/>
        <v>88.02</v>
      </c>
      <c r="B12" s="3">
        <f t="shared" si="1"/>
        <v>88.27000000000001</v>
      </c>
      <c r="C12" s="3">
        <f t="shared" si="2"/>
        <v>88.35</v>
      </c>
      <c r="D12">
        <v>22.08</v>
      </c>
      <c r="E12">
        <v>88.35</v>
      </c>
      <c r="F12">
        <v>22.07</v>
      </c>
      <c r="G12">
        <v>88.28</v>
      </c>
      <c r="H12">
        <v>22.06</v>
      </c>
      <c r="I12">
        <v>88.24</v>
      </c>
      <c r="J12">
        <v>22</v>
      </c>
      <c r="K12">
        <v>88.02</v>
      </c>
      <c r="L12">
        <v>22.07</v>
      </c>
      <c r="M12">
        <v>88.3</v>
      </c>
      <c r="N12">
        <v>22.06</v>
      </c>
      <c r="O12">
        <v>88.26</v>
      </c>
      <c r="Q12" s="3">
        <f t="shared" si="3"/>
        <v>39.58</v>
      </c>
      <c r="R12" s="3">
        <f t="shared" si="4"/>
        <v>39.76</v>
      </c>
      <c r="S12" s="3">
        <f t="shared" si="5"/>
        <v>40.08</v>
      </c>
      <c r="T12">
        <v>10</v>
      </c>
      <c r="U12">
        <v>40.01</v>
      </c>
      <c r="V12">
        <v>9.9</v>
      </c>
      <c r="W12">
        <v>39.61</v>
      </c>
      <c r="X12">
        <v>9.89</v>
      </c>
      <c r="Y12">
        <v>39.59</v>
      </c>
      <c r="Z12">
        <v>9.89</v>
      </c>
      <c r="AA12">
        <v>39.58</v>
      </c>
      <c r="AB12">
        <v>10.02</v>
      </c>
      <c r="AC12">
        <v>40.08</v>
      </c>
      <c r="AD12">
        <v>9.97</v>
      </c>
      <c r="AE12">
        <v>39.91</v>
      </c>
      <c r="AG12">
        <v>10.07</v>
      </c>
      <c r="AH12">
        <v>40.29</v>
      </c>
    </row>
    <row r="13" spans="1:34" ht="12.75">
      <c r="A13" s="3">
        <f t="shared" si="0"/>
        <v>88.21</v>
      </c>
      <c r="B13" s="3">
        <f t="shared" si="1"/>
        <v>88.33500000000001</v>
      </c>
      <c r="C13" s="3">
        <f t="shared" si="2"/>
        <v>88.44</v>
      </c>
      <c r="D13">
        <v>22.05</v>
      </c>
      <c r="E13">
        <v>88.21</v>
      </c>
      <c r="F13">
        <v>22.07</v>
      </c>
      <c r="G13">
        <v>88.3</v>
      </c>
      <c r="H13">
        <v>22.09</v>
      </c>
      <c r="I13">
        <v>88.37</v>
      </c>
      <c r="J13">
        <v>22.07</v>
      </c>
      <c r="K13">
        <v>88.3</v>
      </c>
      <c r="L13">
        <v>22.09</v>
      </c>
      <c r="M13">
        <v>88.39</v>
      </c>
      <c r="N13">
        <v>22.11</v>
      </c>
      <c r="O13">
        <v>88.44</v>
      </c>
      <c r="Q13" s="3">
        <f t="shared" si="3"/>
        <v>40.5</v>
      </c>
      <c r="R13" s="3">
        <f t="shared" si="4"/>
        <v>40.75</v>
      </c>
      <c r="S13" s="3">
        <f t="shared" si="5"/>
        <v>40.9</v>
      </c>
      <c r="T13">
        <v>10.18</v>
      </c>
      <c r="U13">
        <v>40.73</v>
      </c>
      <c r="V13">
        <v>10.12</v>
      </c>
      <c r="W13">
        <v>40.5</v>
      </c>
      <c r="X13">
        <v>10.18</v>
      </c>
      <c r="Y13">
        <v>40.73</v>
      </c>
      <c r="Z13">
        <v>10.2</v>
      </c>
      <c r="AA13">
        <v>40.82</v>
      </c>
      <c r="AB13">
        <v>10.19</v>
      </c>
      <c r="AC13">
        <v>40.77</v>
      </c>
      <c r="AD13">
        <v>10.22</v>
      </c>
      <c r="AE13">
        <v>40.9</v>
      </c>
      <c r="AG13">
        <v>10.04</v>
      </c>
      <c r="AH13">
        <v>40.19</v>
      </c>
    </row>
    <row r="14" spans="1:34" ht="12.75">
      <c r="A14" s="3">
        <f t="shared" si="0"/>
        <v>88.15</v>
      </c>
      <c r="B14" s="3">
        <f t="shared" si="1"/>
        <v>88.4</v>
      </c>
      <c r="C14" s="3">
        <f t="shared" si="2"/>
        <v>88.41</v>
      </c>
      <c r="D14">
        <v>22.1</v>
      </c>
      <c r="E14">
        <v>88.41</v>
      </c>
      <c r="F14">
        <v>22.1</v>
      </c>
      <c r="G14">
        <v>88.41</v>
      </c>
      <c r="H14">
        <v>22.08</v>
      </c>
      <c r="I14">
        <v>88.35</v>
      </c>
      <c r="J14">
        <v>22.03</v>
      </c>
      <c r="K14">
        <v>88.15</v>
      </c>
      <c r="L14">
        <v>22.1</v>
      </c>
      <c r="M14">
        <v>88.41</v>
      </c>
      <c r="N14">
        <v>22.09</v>
      </c>
      <c r="O14">
        <v>88.39</v>
      </c>
      <c r="Q14" s="3">
        <f t="shared" si="3"/>
        <v>44.07</v>
      </c>
      <c r="R14" s="3">
        <f t="shared" si="4"/>
        <v>44.260000000000005</v>
      </c>
      <c r="S14" s="3">
        <f t="shared" si="5"/>
        <v>44.4</v>
      </c>
      <c r="T14">
        <v>11.04</v>
      </c>
      <c r="U14">
        <v>44.16</v>
      </c>
      <c r="V14">
        <v>11.07</v>
      </c>
      <c r="W14">
        <v>44.3</v>
      </c>
      <c r="X14">
        <v>11.06</v>
      </c>
      <c r="Y14">
        <v>44.24</v>
      </c>
      <c r="Z14">
        <v>11.01</v>
      </c>
      <c r="AA14">
        <v>44.07</v>
      </c>
      <c r="AB14">
        <v>11.1</v>
      </c>
      <c r="AC14">
        <v>44.4</v>
      </c>
      <c r="AD14">
        <v>11.07</v>
      </c>
      <c r="AE14">
        <v>44.28</v>
      </c>
      <c r="AG14">
        <v>11.01</v>
      </c>
      <c r="AH14">
        <v>44.05</v>
      </c>
    </row>
    <row r="15" spans="1:34" ht="12.75">
      <c r="A15" s="3">
        <f t="shared" si="0"/>
        <v>87.42</v>
      </c>
      <c r="B15" s="3">
        <f t="shared" si="1"/>
        <v>88.36</v>
      </c>
      <c r="C15" s="3">
        <f t="shared" si="2"/>
        <v>88.37</v>
      </c>
      <c r="D15">
        <v>22.09</v>
      </c>
      <c r="E15">
        <v>88.37</v>
      </c>
      <c r="F15">
        <v>22.07</v>
      </c>
      <c r="G15">
        <v>88.3</v>
      </c>
      <c r="H15">
        <v>22.08</v>
      </c>
      <c r="I15">
        <v>88.35</v>
      </c>
      <c r="J15">
        <v>22.09</v>
      </c>
      <c r="K15">
        <v>88.37</v>
      </c>
      <c r="L15">
        <v>21.85</v>
      </c>
      <c r="M15">
        <v>87.42</v>
      </c>
      <c r="N15">
        <v>22.09</v>
      </c>
      <c r="O15">
        <v>88.37</v>
      </c>
      <c r="Q15" s="3">
        <f t="shared" si="3"/>
        <v>44.41</v>
      </c>
      <c r="R15" s="3">
        <f t="shared" si="4"/>
        <v>44.66</v>
      </c>
      <c r="S15" s="3">
        <f t="shared" si="5"/>
        <v>44.73</v>
      </c>
      <c r="T15">
        <v>11.13</v>
      </c>
      <c r="U15">
        <v>44.53</v>
      </c>
      <c r="V15">
        <v>11.16</v>
      </c>
      <c r="W15">
        <v>44.66</v>
      </c>
      <c r="X15">
        <v>11.1</v>
      </c>
      <c r="Y15">
        <v>44.41</v>
      </c>
      <c r="Z15">
        <v>11.16</v>
      </c>
      <c r="AA15">
        <v>44.67</v>
      </c>
      <c r="AB15">
        <v>11.18</v>
      </c>
      <c r="AC15">
        <v>44.73</v>
      </c>
      <c r="AD15">
        <v>11.16</v>
      </c>
      <c r="AE15">
        <v>44.66</v>
      </c>
      <c r="AG15">
        <v>11.18</v>
      </c>
      <c r="AH15">
        <v>44.73</v>
      </c>
    </row>
    <row r="16" spans="1:34" ht="12.75">
      <c r="A16" s="3">
        <f t="shared" si="0"/>
        <v>87.41</v>
      </c>
      <c r="B16" s="3">
        <f t="shared" si="1"/>
        <v>88.32499999999999</v>
      </c>
      <c r="C16" s="3">
        <f t="shared" si="2"/>
        <v>88.37</v>
      </c>
      <c r="D16">
        <v>21.85</v>
      </c>
      <c r="E16">
        <v>87.41</v>
      </c>
      <c r="F16">
        <v>22.09</v>
      </c>
      <c r="G16">
        <v>88.37</v>
      </c>
      <c r="H16">
        <v>22.07</v>
      </c>
      <c r="I16">
        <v>88.3</v>
      </c>
      <c r="J16">
        <v>22.08</v>
      </c>
      <c r="K16">
        <v>88.35</v>
      </c>
      <c r="L16">
        <v>22.07</v>
      </c>
      <c r="M16">
        <v>88.3</v>
      </c>
      <c r="N16">
        <v>22.08</v>
      </c>
      <c r="O16">
        <v>88.35</v>
      </c>
      <c r="Q16" s="3">
        <f t="shared" si="3"/>
        <v>44.08</v>
      </c>
      <c r="R16" s="3">
        <f t="shared" si="4"/>
        <v>44.19</v>
      </c>
      <c r="S16" s="3">
        <f t="shared" si="5"/>
        <v>44.43</v>
      </c>
      <c r="T16">
        <v>11.03</v>
      </c>
      <c r="U16">
        <v>44.14</v>
      </c>
      <c r="V16">
        <v>11.02</v>
      </c>
      <c r="W16">
        <v>44.08</v>
      </c>
      <c r="X16">
        <v>11.1</v>
      </c>
      <c r="Y16">
        <v>44.43</v>
      </c>
      <c r="Z16">
        <v>11.07</v>
      </c>
      <c r="AA16">
        <v>44.31</v>
      </c>
      <c r="AB16">
        <v>11.02</v>
      </c>
      <c r="AC16">
        <v>44.11</v>
      </c>
      <c r="AD16">
        <v>11.06</v>
      </c>
      <c r="AE16">
        <v>44.24</v>
      </c>
      <c r="AG16">
        <v>11.1</v>
      </c>
      <c r="AH16">
        <v>44.42</v>
      </c>
    </row>
    <row r="17" spans="1:34" ht="12.75">
      <c r="A17" s="3">
        <f t="shared" si="0"/>
        <v>87.99</v>
      </c>
      <c r="B17" s="3">
        <f t="shared" si="1"/>
        <v>88.215</v>
      </c>
      <c r="C17" s="3">
        <f t="shared" si="2"/>
        <v>88.41</v>
      </c>
      <c r="D17">
        <v>22.08</v>
      </c>
      <c r="E17">
        <v>88.35</v>
      </c>
      <c r="F17">
        <v>22.02</v>
      </c>
      <c r="G17">
        <v>88.08</v>
      </c>
      <c r="H17">
        <v>22</v>
      </c>
      <c r="I17">
        <v>88.01</v>
      </c>
      <c r="J17">
        <v>22.1</v>
      </c>
      <c r="K17">
        <v>88.41</v>
      </c>
      <c r="L17">
        <v>22.08</v>
      </c>
      <c r="M17">
        <v>88.35</v>
      </c>
      <c r="N17">
        <v>21.99</v>
      </c>
      <c r="O17">
        <v>87.99</v>
      </c>
      <c r="Q17" s="3">
        <f t="shared" si="3"/>
        <v>41.02</v>
      </c>
      <c r="R17" s="3">
        <f t="shared" si="4"/>
        <v>41.415</v>
      </c>
      <c r="S17" s="3">
        <f t="shared" si="5"/>
        <v>41.62</v>
      </c>
      <c r="T17">
        <v>10.34</v>
      </c>
      <c r="U17">
        <v>41.39</v>
      </c>
      <c r="V17">
        <v>10.34</v>
      </c>
      <c r="W17">
        <v>41.36</v>
      </c>
      <c r="X17">
        <v>10.36</v>
      </c>
      <c r="Y17">
        <v>41.44</v>
      </c>
      <c r="Z17">
        <v>10.4</v>
      </c>
      <c r="AA17">
        <v>41.62</v>
      </c>
      <c r="AB17">
        <v>10.38</v>
      </c>
      <c r="AC17">
        <v>41.55</v>
      </c>
      <c r="AD17">
        <v>10.25</v>
      </c>
      <c r="AE17">
        <v>41.02</v>
      </c>
      <c r="AG17">
        <v>10.42</v>
      </c>
      <c r="AH17">
        <v>41.7</v>
      </c>
    </row>
    <row r="18" spans="1:34" ht="12.75">
      <c r="A18" s="3">
        <f t="shared" si="0"/>
        <v>88.33</v>
      </c>
      <c r="B18" s="3">
        <f t="shared" si="1"/>
        <v>88.35</v>
      </c>
      <c r="C18" s="3">
        <f t="shared" si="2"/>
        <v>88.37</v>
      </c>
      <c r="D18">
        <v>22.08</v>
      </c>
      <c r="E18">
        <v>88.35</v>
      </c>
      <c r="F18">
        <v>22.08</v>
      </c>
      <c r="G18">
        <v>88.35</v>
      </c>
      <c r="H18">
        <v>22.08</v>
      </c>
      <c r="I18">
        <v>88.33</v>
      </c>
      <c r="J18">
        <v>22.09</v>
      </c>
      <c r="K18">
        <v>88.37</v>
      </c>
      <c r="L18">
        <v>22.09</v>
      </c>
      <c r="M18">
        <v>88.37</v>
      </c>
      <c r="N18">
        <v>22.08</v>
      </c>
      <c r="O18">
        <v>88.35</v>
      </c>
      <c r="Q18" s="3">
        <f t="shared" si="3"/>
        <v>44.68</v>
      </c>
      <c r="R18" s="3">
        <f t="shared" si="4"/>
        <v>44.845</v>
      </c>
      <c r="S18" s="3">
        <f t="shared" si="5"/>
        <v>44.87</v>
      </c>
      <c r="T18">
        <v>11.17</v>
      </c>
      <c r="U18">
        <v>44.68</v>
      </c>
      <c r="V18">
        <v>11.21</v>
      </c>
      <c r="W18">
        <v>44.84</v>
      </c>
      <c r="X18">
        <v>11.21</v>
      </c>
      <c r="Y18">
        <v>44.86</v>
      </c>
      <c r="Z18">
        <v>11.21</v>
      </c>
      <c r="AA18">
        <v>44.85</v>
      </c>
      <c r="AB18">
        <v>11.21</v>
      </c>
      <c r="AC18">
        <v>44.87</v>
      </c>
      <c r="AD18">
        <v>11.19</v>
      </c>
      <c r="AE18">
        <v>44.77</v>
      </c>
      <c r="AG18">
        <v>11.18</v>
      </c>
      <c r="AH18">
        <v>44.74</v>
      </c>
    </row>
    <row r="19" spans="1:34" ht="12.75">
      <c r="A19" s="3">
        <f t="shared" si="0"/>
        <v>87.79</v>
      </c>
      <c r="B19" s="3">
        <f t="shared" si="1"/>
        <v>88.025</v>
      </c>
      <c r="C19" s="3">
        <f t="shared" si="2"/>
        <v>88.28</v>
      </c>
      <c r="D19">
        <v>22.07</v>
      </c>
      <c r="E19">
        <v>88.28</v>
      </c>
      <c r="F19">
        <v>21.94</v>
      </c>
      <c r="G19">
        <v>87.79</v>
      </c>
      <c r="H19">
        <v>21.95</v>
      </c>
      <c r="I19">
        <v>87.81</v>
      </c>
      <c r="J19">
        <v>22.06</v>
      </c>
      <c r="K19">
        <v>88.24</v>
      </c>
      <c r="L19">
        <v>22.05</v>
      </c>
      <c r="M19">
        <v>88.21</v>
      </c>
      <c r="N19">
        <v>21.96</v>
      </c>
      <c r="O19">
        <v>87.84</v>
      </c>
      <c r="Q19" s="3">
        <f t="shared" si="3"/>
        <v>44.76</v>
      </c>
      <c r="R19" s="3">
        <f t="shared" si="4"/>
        <v>45.019999999999996</v>
      </c>
      <c r="S19" s="3">
        <f t="shared" si="5"/>
        <v>45.17</v>
      </c>
      <c r="T19">
        <v>11.19</v>
      </c>
      <c r="U19">
        <v>44.76</v>
      </c>
      <c r="V19">
        <v>11.23</v>
      </c>
      <c r="W19">
        <v>44.94</v>
      </c>
      <c r="X19">
        <v>11.27</v>
      </c>
      <c r="Y19">
        <v>45.08</v>
      </c>
      <c r="Z19">
        <v>11.29</v>
      </c>
      <c r="AA19">
        <v>45.17</v>
      </c>
      <c r="AB19">
        <v>11.24</v>
      </c>
      <c r="AC19">
        <v>44.96</v>
      </c>
      <c r="AD19">
        <v>11.27</v>
      </c>
      <c r="AE19">
        <v>45.08</v>
      </c>
      <c r="AG19">
        <v>11.28</v>
      </c>
      <c r="AH19">
        <v>45.13</v>
      </c>
    </row>
    <row r="20" spans="1:34" ht="12.75">
      <c r="A20" s="3">
        <f t="shared" si="0"/>
        <v>88.28</v>
      </c>
      <c r="B20" s="3">
        <f t="shared" si="1"/>
        <v>88.305</v>
      </c>
      <c r="C20" s="3">
        <f t="shared" si="2"/>
        <v>88.35</v>
      </c>
      <c r="D20">
        <v>22.08</v>
      </c>
      <c r="E20">
        <v>88.32</v>
      </c>
      <c r="F20">
        <v>22.07</v>
      </c>
      <c r="G20">
        <v>88.28</v>
      </c>
      <c r="H20">
        <v>22.07</v>
      </c>
      <c r="I20">
        <v>88.3</v>
      </c>
      <c r="J20">
        <v>22.07</v>
      </c>
      <c r="K20">
        <v>88.3</v>
      </c>
      <c r="L20">
        <v>22.07</v>
      </c>
      <c r="M20">
        <v>88.31</v>
      </c>
      <c r="N20">
        <v>22.08</v>
      </c>
      <c r="O20">
        <v>88.35</v>
      </c>
      <c r="Q20" s="3">
        <f t="shared" si="3"/>
        <v>45.01</v>
      </c>
      <c r="R20" s="3">
        <f t="shared" si="4"/>
        <v>45.085</v>
      </c>
      <c r="S20" s="3">
        <f t="shared" si="5"/>
        <v>45.17</v>
      </c>
      <c r="T20">
        <v>11.27</v>
      </c>
      <c r="U20">
        <v>45.08</v>
      </c>
      <c r="V20">
        <v>11.29</v>
      </c>
      <c r="W20">
        <v>45.17</v>
      </c>
      <c r="X20">
        <v>11.25</v>
      </c>
      <c r="Y20">
        <v>45.01</v>
      </c>
      <c r="Z20">
        <v>11.27</v>
      </c>
      <c r="AA20">
        <v>45.11</v>
      </c>
      <c r="AB20">
        <v>11.26</v>
      </c>
      <c r="AC20">
        <v>45.04</v>
      </c>
      <c r="AD20">
        <v>11.27</v>
      </c>
      <c r="AE20">
        <v>45.09</v>
      </c>
      <c r="AG20">
        <v>11.28</v>
      </c>
      <c r="AH20">
        <v>45.12</v>
      </c>
    </row>
    <row r="21" spans="1:34" ht="12.75">
      <c r="A21" s="3">
        <f t="shared" si="0"/>
        <v>87.57</v>
      </c>
      <c r="B21" s="3">
        <f t="shared" si="1"/>
        <v>87.815</v>
      </c>
      <c r="C21" s="3">
        <f t="shared" si="2"/>
        <v>88.22</v>
      </c>
      <c r="D21">
        <v>21.93</v>
      </c>
      <c r="E21">
        <v>87.75</v>
      </c>
      <c r="F21">
        <v>21.92</v>
      </c>
      <c r="G21">
        <v>87.7</v>
      </c>
      <c r="H21">
        <v>22.05</v>
      </c>
      <c r="I21">
        <v>88.21</v>
      </c>
      <c r="J21">
        <v>21.97</v>
      </c>
      <c r="K21">
        <v>87.88</v>
      </c>
      <c r="L21">
        <v>21.89</v>
      </c>
      <c r="M21">
        <v>87.57</v>
      </c>
      <c r="N21">
        <v>22.05</v>
      </c>
      <c r="O21">
        <v>88.22</v>
      </c>
      <c r="Q21" s="3">
        <f t="shared" si="3"/>
        <v>42.16</v>
      </c>
      <c r="R21" s="3">
        <f t="shared" si="4"/>
        <v>42.455</v>
      </c>
      <c r="S21" s="3">
        <f t="shared" si="5"/>
        <v>42.66</v>
      </c>
      <c r="T21">
        <v>10.66</v>
      </c>
      <c r="U21">
        <v>42.66</v>
      </c>
      <c r="V21">
        <v>10.63</v>
      </c>
      <c r="W21">
        <v>42.54</v>
      </c>
      <c r="X21">
        <v>10.58</v>
      </c>
      <c r="Y21">
        <v>42.34</v>
      </c>
      <c r="Z21">
        <v>10.59</v>
      </c>
      <c r="AA21">
        <v>42.37</v>
      </c>
      <c r="AB21">
        <v>10.54</v>
      </c>
      <c r="AC21">
        <v>42.16</v>
      </c>
      <c r="AD21">
        <v>10.65</v>
      </c>
      <c r="AE21">
        <v>42.61</v>
      </c>
      <c r="AG21">
        <v>10.45</v>
      </c>
      <c r="AH21">
        <v>41.8</v>
      </c>
    </row>
    <row r="22" spans="1:34" ht="12.75">
      <c r="A22" s="3">
        <f t="shared" si="0"/>
        <v>88.37</v>
      </c>
      <c r="B22" s="3">
        <f t="shared" si="1"/>
        <v>88.43</v>
      </c>
      <c r="C22" s="3">
        <f t="shared" si="2"/>
        <v>88.46</v>
      </c>
      <c r="D22">
        <v>22.1</v>
      </c>
      <c r="E22">
        <v>88.42</v>
      </c>
      <c r="F22">
        <v>22.11</v>
      </c>
      <c r="G22">
        <v>88.44</v>
      </c>
      <c r="H22">
        <v>22.11</v>
      </c>
      <c r="I22">
        <v>88.44</v>
      </c>
      <c r="J22">
        <v>22.1</v>
      </c>
      <c r="K22">
        <v>88.41</v>
      </c>
      <c r="L22">
        <v>22.11</v>
      </c>
      <c r="M22">
        <v>88.46</v>
      </c>
      <c r="N22">
        <v>22.09</v>
      </c>
      <c r="O22">
        <v>88.37</v>
      </c>
      <c r="Q22" s="3">
        <f t="shared" si="3"/>
        <v>44.68</v>
      </c>
      <c r="R22" s="3">
        <f t="shared" si="4"/>
        <v>44.825</v>
      </c>
      <c r="S22" s="3">
        <f t="shared" si="5"/>
        <v>44.83</v>
      </c>
      <c r="T22">
        <v>11.17</v>
      </c>
      <c r="U22">
        <v>44.68</v>
      </c>
      <c r="V22">
        <v>11.2</v>
      </c>
      <c r="W22">
        <v>44.83</v>
      </c>
      <c r="X22">
        <v>11.2</v>
      </c>
      <c r="Y22">
        <v>44.83</v>
      </c>
      <c r="Z22">
        <v>11.18</v>
      </c>
      <c r="AA22">
        <v>44.75</v>
      </c>
      <c r="AB22">
        <v>11.2</v>
      </c>
      <c r="AC22">
        <v>44.83</v>
      </c>
      <c r="AD22">
        <v>11.2</v>
      </c>
      <c r="AE22">
        <v>44.82</v>
      </c>
      <c r="AG22">
        <v>11.19</v>
      </c>
      <c r="AH22">
        <v>44.76</v>
      </c>
    </row>
    <row r="23" spans="1:34" ht="12.75">
      <c r="A23" s="3">
        <f t="shared" si="0"/>
        <v>88.35</v>
      </c>
      <c r="B23" s="3">
        <f t="shared" si="1"/>
        <v>88.39</v>
      </c>
      <c r="C23" s="3">
        <f t="shared" si="2"/>
        <v>88.44</v>
      </c>
      <c r="D23">
        <v>22.1</v>
      </c>
      <c r="E23">
        <v>88.41</v>
      </c>
      <c r="F23">
        <v>22.09</v>
      </c>
      <c r="G23">
        <v>88.37</v>
      </c>
      <c r="H23">
        <v>22.11</v>
      </c>
      <c r="I23">
        <v>88.44</v>
      </c>
      <c r="J23">
        <v>22.11</v>
      </c>
      <c r="K23">
        <v>88.44</v>
      </c>
      <c r="L23">
        <v>22.08</v>
      </c>
      <c r="M23">
        <v>88.35</v>
      </c>
      <c r="N23">
        <v>22.08</v>
      </c>
      <c r="O23">
        <v>88.35</v>
      </c>
      <c r="Q23" s="3">
        <f t="shared" si="3"/>
        <v>44.95</v>
      </c>
      <c r="R23" s="3">
        <f t="shared" si="4"/>
        <v>45.019999999999996</v>
      </c>
      <c r="S23" s="3">
        <f t="shared" si="5"/>
        <v>45.14</v>
      </c>
      <c r="T23">
        <v>11.25</v>
      </c>
      <c r="U23">
        <v>45.01</v>
      </c>
      <c r="V23">
        <v>11.26</v>
      </c>
      <c r="W23">
        <v>45.04</v>
      </c>
      <c r="X23">
        <v>11.24</v>
      </c>
      <c r="Y23">
        <v>44.97</v>
      </c>
      <c r="Z23">
        <v>11.23</v>
      </c>
      <c r="AA23">
        <v>44.95</v>
      </c>
      <c r="AB23">
        <v>11.28</v>
      </c>
      <c r="AC23">
        <v>45.14</v>
      </c>
      <c r="AD23">
        <v>11.25</v>
      </c>
      <c r="AE23">
        <v>45.03</v>
      </c>
      <c r="AG23">
        <v>11.27</v>
      </c>
      <c r="AH23">
        <v>45.09</v>
      </c>
    </row>
    <row r="24" spans="1:34" ht="12.75">
      <c r="A24" s="3">
        <f t="shared" si="0"/>
        <v>88.24</v>
      </c>
      <c r="B24" s="3">
        <f t="shared" si="1"/>
        <v>88.3</v>
      </c>
      <c r="C24" s="3">
        <f t="shared" si="2"/>
        <v>88.37</v>
      </c>
      <c r="D24">
        <v>22.07</v>
      </c>
      <c r="E24">
        <v>88.3</v>
      </c>
      <c r="F24">
        <v>22.06</v>
      </c>
      <c r="G24">
        <v>88.24</v>
      </c>
      <c r="H24">
        <v>22.07</v>
      </c>
      <c r="I24">
        <v>88.3</v>
      </c>
      <c r="J24">
        <v>22.09</v>
      </c>
      <c r="K24">
        <v>88.37</v>
      </c>
      <c r="L24">
        <v>22.07</v>
      </c>
      <c r="M24">
        <v>88.3</v>
      </c>
      <c r="N24">
        <v>22.07</v>
      </c>
      <c r="O24">
        <v>88.3</v>
      </c>
      <c r="Q24" s="3">
        <f t="shared" si="3"/>
        <v>44.89</v>
      </c>
      <c r="R24" s="3">
        <f t="shared" si="4"/>
        <v>44.96</v>
      </c>
      <c r="S24" s="3">
        <f t="shared" si="5"/>
        <v>45.05</v>
      </c>
      <c r="T24">
        <v>11.23</v>
      </c>
      <c r="U24">
        <v>44.95</v>
      </c>
      <c r="V24">
        <v>11.22</v>
      </c>
      <c r="W24">
        <v>44.89</v>
      </c>
      <c r="X24">
        <v>11.25</v>
      </c>
      <c r="Y24">
        <v>45</v>
      </c>
      <c r="Z24">
        <v>11.24</v>
      </c>
      <c r="AA24">
        <v>44.97</v>
      </c>
      <c r="AB24">
        <v>11.26</v>
      </c>
      <c r="AC24">
        <v>45.05</v>
      </c>
      <c r="AD24">
        <v>11.23</v>
      </c>
      <c r="AE24">
        <v>44.93</v>
      </c>
      <c r="AG24">
        <v>11.26</v>
      </c>
      <c r="AH24">
        <v>45.06</v>
      </c>
    </row>
    <row r="25" spans="1:34" ht="12.75">
      <c r="A25" s="3">
        <f t="shared" si="0"/>
        <v>189.67</v>
      </c>
      <c r="B25" s="3">
        <f t="shared" si="1"/>
        <v>190.03</v>
      </c>
      <c r="C25" s="3">
        <f t="shared" si="2"/>
        <v>190.81</v>
      </c>
      <c r="D25">
        <v>47.57</v>
      </c>
      <c r="E25">
        <v>190.28</v>
      </c>
      <c r="F25">
        <v>47.5</v>
      </c>
      <c r="G25">
        <v>190.01</v>
      </c>
      <c r="H25">
        <v>47.5</v>
      </c>
      <c r="I25">
        <v>190.01</v>
      </c>
      <c r="J25">
        <v>47.7</v>
      </c>
      <c r="K25">
        <v>190.81</v>
      </c>
      <c r="L25">
        <v>47.51</v>
      </c>
      <c r="M25">
        <v>190.05</v>
      </c>
      <c r="N25">
        <v>47.41</v>
      </c>
      <c r="O25">
        <v>189.67</v>
      </c>
      <c r="Q25">
        <v>83.25</v>
      </c>
      <c r="R25" s="3">
        <v>83.25</v>
      </c>
      <c r="S25">
        <v>83.25</v>
      </c>
      <c r="T25">
        <v>20.71</v>
      </c>
      <c r="U25">
        <v>82.87</v>
      </c>
      <c r="V25">
        <v>20.75</v>
      </c>
      <c r="W25">
        <v>83.03</v>
      </c>
      <c r="X25">
        <v>20.77</v>
      </c>
      <c r="Y25">
        <v>83.11</v>
      </c>
      <c r="Z25">
        <v>20.81</v>
      </c>
      <c r="AA25">
        <v>83.25</v>
      </c>
      <c r="AB25">
        <v>20.83</v>
      </c>
      <c r="AC25">
        <v>83.33</v>
      </c>
      <c r="AD25">
        <v>20.61</v>
      </c>
      <c r="AE25">
        <v>82.47</v>
      </c>
      <c r="AG25">
        <v>20.81</v>
      </c>
      <c r="AH25">
        <v>83.25</v>
      </c>
    </row>
    <row r="26" spans="1:34" ht="12.75">
      <c r="A26" s="3">
        <f t="shared" si="0"/>
        <v>276.24</v>
      </c>
      <c r="B26" s="3">
        <f t="shared" si="1"/>
        <v>276.705</v>
      </c>
      <c r="C26" s="3">
        <f t="shared" si="2"/>
        <v>277.05</v>
      </c>
      <c r="D26">
        <v>69.21</v>
      </c>
      <c r="E26">
        <v>276.84</v>
      </c>
      <c r="F26">
        <v>69.19</v>
      </c>
      <c r="G26">
        <v>276.77</v>
      </c>
      <c r="H26">
        <v>69.14</v>
      </c>
      <c r="I26">
        <v>276.57</v>
      </c>
      <c r="J26">
        <v>69.16</v>
      </c>
      <c r="K26">
        <v>276.64</v>
      </c>
      <c r="L26">
        <v>69.06</v>
      </c>
      <c r="M26">
        <v>276.24</v>
      </c>
      <c r="N26">
        <v>69.26</v>
      </c>
      <c r="O26">
        <v>277.05</v>
      </c>
      <c r="Q26">
        <v>115.17</v>
      </c>
      <c r="R26" s="3">
        <v>115.17</v>
      </c>
      <c r="S26">
        <v>115.17</v>
      </c>
      <c r="T26">
        <v>28.87</v>
      </c>
      <c r="U26">
        <v>115.48</v>
      </c>
      <c r="V26">
        <v>28.9</v>
      </c>
      <c r="W26">
        <v>115.6</v>
      </c>
      <c r="X26">
        <v>28.77</v>
      </c>
      <c r="Y26">
        <v>115.08</v>
      </c>
      <c r="Z26">
        <v>29.05</v>
      </c>
      <c r="AA26">
        <v>116.23</v>
      </c>
      <c r="AB26">
        <v>29.15</v>
      </c>
      <c r="AC26">
        <v>116.62</v>
      </c>
      <c r="AD26">
        <v>29.04</v>
      </c>
      <c r="AE26">
        <v>116.17</v>
      </c>
      <c r="AG26">
        <v>28.79</v>
      </c>
      <c r="AH26">
        <v>115.17</v>
      </c>
    </row>
    <row r="27" spans="1:34" ht="12.75">
      <c r="A27" s="3">
        <f t="shared" si="0"/>
        <v>357.79</v>
      </c>
      <c r="B27" s="3">
        <f t="shared" si="1"/>
        <v>358.055</v>
      </c>
      <c r="C27" s="3">
        <f t="shared" si="2"/>
        <v>358.51</v>
      </c>
      <c r="D27">
        <v>89.55</v>
      </c>
      <c r="E27">
        <v>358.2</v>
      </c>
      <c r="F27">
        <v>89.46</v>
      </c>
      <c r="G27">
        <v>357.86</v>
      </c>
      <c r="H27">
        <v>89.62</v>
      </c>
      <c r="I27">
        <v>358.51</v>
      </c>
      <c r="J27">
        <v>89.52</v>
      </c>
      <c r="K27">
        <v>358.11</v>
      </c>
      <c r="L27">
        <v>89.44</v>
      </c>
      <c r="M27">
        <v>357.79</v>
      </c>
      <c r="N27">
        <v>89.5</v>
      </c>
      <c r="O27">
        <v>358</v>
      </c>
      <c r="Q27">
        <v>153.74</v>
      </c>
      <c r="R27" s="3">
        <v>153.74</v>
      </c>
      <c r="S27">
        <v>153.74</v>
      </c>
      <c r="T27">
        <v>38.21</v>
      </c>
      <c r="U27">
        <v>152.87</v>
      </c>
      <c r="V27">
        <v>38.64</v>
      </c>
      <c r="W27">
        <v>154.59</v>
      </c>
      <c r="X27">
        <v>38.45</v>
      </c>
      <c r="Y27">
        <v>153.81</v>
      </c>
      <c r="Z27">
        <v>38.4</v>
      </c>
      <c r="AA27">
        <v>153.6</v>
      </c>
      <c r="AB27">
        <v>38.4</v>
      </c>
      <c r="AC27">
        <v>153.61</v>
      </c>
      <c r="AD27">
        <v>38.51</v>
      </c>
      <c r="AE27">
        <v>154.07</v>
      </c>
      <c r="AG27">
        <v>38.43</v>
      </c>
      <c r="AH27">
        <v>153.74</v>
      </c>
    </row>
    <row r="28" spans="1:34" ht="12.75">
      <c r="A28" s="3">
        <f t="shared" si="0"/>
        <v>435.81</v>
      </c>
      <c r="B28" s="3">
        <f t="shared" si="1"/>
        <v>436.13</v>
      </c>
      <c r="C28" s="3">
        <f t="shared" si="2"/>
        <v>436.4</v>
      </c>
      <c r="D28">
        <v>108.95</v>
      </c>
      <c r="E28">
        <v>435.81</v>
      </c>
      <c r="F28">
        <v>109.07</v>
      </c>
      <c r="G28">
        <v>436.29</v>
      </c>
      <c r="H28">
        <v>109.1</v>
      </c>
      <c r="I28">
        <v>436.4</v>
      </c>
      <c r="J28">
        <v>109.06</v>
      </c>
      <c r="K28">
        <v>436.27</v>
      </c>
      <c r="L28">
        <v>108.99</v>
      </c>
      <c r="M28">
        <v>435.99</v>
      </c>
      <c r="N28">
        <v>108.95</v>
      </c>
      <c r="O28">
        <v>435.83</v>
      </c>
      <c r="Q28">
        <v>192.16</v>
      </c>
      <c r="R28" s="3">
        <v>192.16</v>
      </c>
      <c r="S28">
        <v>192.16</v>
      </c>
      <c r="T28">
        <v>24.37</v>
      </c>
      <c r="U28">
        <v>97.49</v>
      </c>
      <c r="V28">
        <v>24.33</v>
      </c>
      <c r="W28">
        <v>97.33</v>
      </c>
      <c r="X28">
        <v>25.11</v>
      </c>
      <c r="Y28">
        <v>100.44</v>
      </c>
      <c r="Z28">
        <v>24.77</v>
      </c>
      <c r="AA28">
        <v>99.09</v>
      </c>
      <c r="AB28">
        <v>24.73</v>
      </c>
      <c r="AC28">
        <v>98.92</v>
      </c>
      <c r="AD28">
        <v>24.66</v>
      </c>
      <c r="AE28">
        <v>98.67</v>
      </c>
      <c r="AG28">
        <v>48.04</v>
      </c>
      <c r="AH28">
        <v>192.16</v>
      </c>
    </row>
    <row r="29" spans="1:34" ht="12.75">
      <c r="A29" s="3">
        <f t="shared" si="0"/>
        <v>517.72</v>
      </c>
      <c r="B29" s="3">
        <f t="shared" si="1"/>
        <v>518.75</v>
      </c>
      <c r="C29" s="3">
        <f t="shared" si="2"/>
        <v>520.65</v>
      </c>
      <c r="D29">
        <v>129.61</v>
      </c>
      <c r="E29">
        <v>518.45</v>
      </c>
      <c r="F29">
        <v>129.64</v>
      </c>
      <c r="G29">
        <v>518.58</v>
      </c>
      <c r="H29">
        <v>130.16</v>
      </c>
      <c r="I29">
        <v>520.65</v>
      </c>
      <c r="J29">
        <v>129.43</v>
      </c>
      <c r="K29">
        <v>517.72</v>
      </c>
      <c r="L29">
        <v>129.73</v>
      </c>
      <c r="M29">
        <v>518.92</v>
      </c>
      <c r="N29">
        <v>129.97</v>
      </c>
      <c r="O29">
        <v>519.91</v>
      </c>
      <c r="Q29">
        <v>232.56</v>
      </c>
      <c r="R29" s="3">
        <v>232.56</v>
      </c>
      <c r="S29">
        <v>232.56</v>
      </c>
      <c r="T29">
        <v>28.77</v>
      </c>
      <c r="U29">
        <v>115.08</v>
      </c>
      <c r="V29">
        <v>28.55</v>
      </c>
      <c r="W29">
        <v>114.23</v>
      </c>
      <c r="X29">
        <v>29.24</v>
      </c>
      <c r="Y29">
        <v>116.97</v>
      </c>
      <c r="Z29">
        <v>29.69</v>
      </c>
      <c r="AA29">
        <v>118.78</v>
      </c>
      <c r="AB29">
        <v>30.08</v>
      </c>
      <c r="AC29">
        <v>120.35</v>
      </c>
      <c r="AD29">
        <v>29.73</v>
      </c>
      <c r="AE29">
        <v>118.94</v>
      </c>
      <c r="AG29">
        <v>58.14</v>
      </c>
      <c r="AH29">
        <v>232.56</v>
      </c>
    </row>
    <row r="30" spans="1:34" ht="12.75">
      <c r="A30" s="3">
        <f t="shared" si="0"/>
        <v>587.43</v>
      </c>
      <c r="B30" s="3">
        <f t="shared" si="1"/>
        <v>598.8399999999999</v>
      </c>
      <c r="C30" s="3">
        <f t="shared" si="2"/>
        <v>601.5</v>
      </c>
      <c r="D30">
        <v>150.2</v>
      </c>
      <c r="E30">
        <v>600.81</v>
      </c>
      <c r="F30">
        <v>147.4</v>
      </c>
      <c r="G30">
        <v>589.62</v>
      </c>
      <c r="H30">
        <v>150.37</v>
      </c>
      <c r="I30">
        <v>601.5</v>
      </c>
      <c r="J30">
        <v>150.35</v>
      </c>
      <c r="K30">
        <v>601.41</v>
      </c>
      <c r="L30">
        <v>149.21</v>
      </c>
      <c r="M30">
        <v>596.87</v>
      </c>
      <c r="N30">
        <v>146.85</v>
      </c>
      <c r="O30">
        <v>587.43</v>
      </c>
      <c r="Q30">
        <v>269.63</v>
      </c>
      <c r="R30" s="3">
        <v>269.63</v>
      </c>
      <c r="S30">
        <v>269.63</v>
      </c>
      <c r="T30">
        <v>33.47</v>
      </c>
      <c r="U30">
        <v>133.9</v>
      </c>
      <c r="V30">
        <v>34.3</v>
      </c>
      <c r="W30">
        <v>137.21</v>
      </c>
      <c r="X30">
        <v>35.36</v>
      </c>
      <c r="Y30">
        <v>141.44</v>
      </c>
      <c r="Z30">
        <v>34.55</v>
      </c>
      <c r="AA30">
        <v>138.23</v>
      </c>
      <c r="AB30">
        <v>34.21</v>
      </c>
      <c r="AC30">
        <v>136.85</v>
      </c>
      <c r="AD30">
        <v>34.19</v>
      </c>
      <c r="AE30">
        <v>136.78</v>
      </c>
      <c r="AG30">
        <v>67.4</v>
      </c>
      <c r="AH30">
        <v>269.63</v>
      </c>
    </row>
    <row r="31" spans="1:34" ht="12.75">
      <c r="A31" s="3">
        <f t="shared" si="0"/>
        <v>666.79</v>
      </c>
      <c r="B31" s="3">
        <f t="shared" si="1"/>
        <v>671.6800000000001</v>
      </c>
      <c r="C31" s="3">
        <f t="shared" si="2"/>
        <v>675.42</v>
      </c>
      <c r="D31">
        <v>167.73</v>
      </c>
      <c r="E31">
        <v>670.92</v>
      </c>
      <c r="F31">
        <v>166.69</v>
      </c>
      <c r="G31">
        <v>666.79</v>
      </c>
      <c r="H31">
        <v>168.11</v>
      </c>
      <c r="I31">
        <v>672.44</v>
      </c>
      <c r="J31">
        <v>167.56</v>
      </c>
      <c r="K31">
        <v>670.25</v>
      </c>
      <c r="L31">
        <v>168.85</v>
      </c>
      <c r="M31">
        <v>675.42</v>
      </c>
      <c r="N31">
        <v>168.41</v>
      </c>
      <c r="O31">
        <v>673.65</v>
      </c>
      <c r="Q31">
        <v>313.18</v>
      </c>
      <c r="R31" s="3">
        <v>313.18</v>
      </c>
      <c r="S31">
        <v>313.18</v>
      </c>
      <c r="T31">
        <v>39.96</v>
      </c>
      <c r="U31">
        <v>159.85</v>
      </c>
      <c r="V31">
        <v>40.12</v>
      </c>
      <c r="W31">
        <v>160.49</v>
      </c>
      <c r="X31">
        <v>41.04</v>
      </c>
      <c r="Y31">
        <v>164.17</v>
      </c>
      <c r="Z31">
        <v>41.53</v>
      </c>
      <c r="AA31">
        <v>166.12</v>
      </c>
      <c r="AB31">
        <v>41.06</v>
      </c>
      <c r="AC31">
        <v>164.26</v>
      </c>
      <c r="AD31">
        <v>38.84</v>
      </c>
      <c r="AE31">
        <v>155.37</v>
      </c>
      <c r="AG31">
        <v>78.29</v>
      </c>
      <c r="AH31">
        <v>313.18</v>
      </c>
    </row>
    <row r="32" spans="1:34" ht="12.75">
      <c r="A32" s="3">
        <f t="shared" si="0"/>
        <v>757.73</v>
      </c>
      <c r="B32" s="3">
        <f t="shared" si="1"/>
        <v>762.235</v>
      </c>
      <c r="C32" s="3">
        <f t="shared" si="2"/>
        <v>767.26</v>
      </c>
      <c r="D32">
        <v>191.06</v>
      </c>
      <c r="E32">
        <v>764.27</v>
      </c>
      <c r="F32">
        <v>189.43</v>
      </c>
      <c r="G32">
        <v>757.73</v>
      </c>
      <c r="H32">
        <v>191.81</v>
      </c>
      <c r="I32">
        <v>767.26</v>
      </c>
      <c r="J32">
        <v>190</v>
      </c>
      <c r="K32">
        <v>760.01</v>
      </c>
      <c r="L32">
        <v>190.08</v>
      </c>
      <c r="M32">
        <v>760.34</v>
      </c>
      <c r="N32">
        <v>191.03</v>
      </c>
      <c r="O32">
        <v>764.13</v>
      </c>
      <c r="Q32">
        <v>352.03</v>
      </c>
      <c r="R32" s="3">
        <v>352.03</v>
      </c>
      <c r="S32">
        <v>352.03</v>
      </c>
      <c r="T32">
        <v>51.97</v>
      </c>
      <c r="U32">
        <v>207.89</v>
      </c>
      <c r="V32">
        <v>49.69</v>
      </c>
      <c r="W32">
        <v>198.76</v>
      </c>
      <c r="X32">
        <v>49.67</v>
      </c>
      <c r="Y32">
        <v>198.7</v>
      </c>
      <c r="Z32">
        <v>49.07</v>
      </c>
      <c r="AA32">
        <v>196.3</v>
      </c>
      <c r="AB32">
        <v>49.08</v>
      </c>
      <c r="AC32">
        <v>196.33</v>
      </c>
      <c r="AD32">
        <v>49.53</v>
      </c>
      <c r="AE32">
        <v>198.13</v>
      </c>
      <c r="AG32">
        <v>88</v>
      </c>
      <c r="AH32">
        <v>352.03</v>
      </c>
    </row>
    <row r="33" spans="1:34" ht="12.75">
      <c r="A33" s="3">
        <f t="shared" si="0"/>
        <v>846.03</v>
      </c>
      <c r="B33" s="3">
        <f t="shared" si="1"/>
        <v>848.925</v>
      </c>
      <c r="C33" s="3">
        <f t="shared" si="2"/>
        <v>851.16</v>
      </c>
      <c r="D33">
        <v>212.65</v>
      </c>
      <c r="E33">
        <v>850.62</v>
      </c>
      <c r="F33">
        <v>212</v>
      </c>
      <c r="G33">
        <v>848.03</v>
      </c>
      <c r="H33">
        <v>212.45</v>
      </c>
      <c r="I33">
        <v>849.82</v>
      </c>
      <c r="J33">
        <v>212.79</v>
      </c>
      <c r="K33">
        <v>851.16</v>
      </c>
      <c r="L33">
        <v>211.5</v>
      </c>
      <c r="M33">
        <v>846.03</v>
      </c>
      <c r="N33">
        <v>211.87</v>
      </c>
      <c r="O33">
        <v>847.48</v>
      </c>
      <c r="Q33">
        <v>384.66</v>
      </c>
      <c r="R33" s="3">
        <v>384.66</v>
      </c>
      <c r="S33">
        <v>384.66</v>
      </c>
      <c r="T33">
        <v>60.8</v>
      </c>
      <c r="U33">
        <v>243.23</v>
      </c>
      <c r="V33">
        <v>60.95</v>
      </c>
      <c r="W33">
        <v>243.81</v>
      </c>
      <c r="X33">
        <v>58.96</v>
      </c>
      <c r="Y33">
        <v>235.86</v>
      </c>
      <c r="Z33">
        <v>59.93</v>
      </c>
      <c r="AA33">
        <v>239.75</v>
      </c>
      <c r="AB33">
        <v>60.42</v>
      </c>
      <c r="AC33">
        <v>241.68</v>
      </c>
      <c r="AD33">
        <v>61.36</v>
      </c>
      <c r="AE33">
        <v>245.44</v>
      </c>
      <c r="AG33">
        <v>96.16</v>
      </c>
      <c r="AH33">
        <v>384.66</v>
      </c>
    </row>
    <row r="34" spans="1:34" ht="12.75">
      <c r="A34" s="3">
        <f t="shared" si="0"/>
        <v>933.98</v>
      </c>
      <c r="B34" s="3">
        <f t="shared" si="1"/>
        <v>936.01</v>
      </c>
      <c r="C34" s="3">
        <f t="shared" si="2"/>
        <v>937.91</v>
      </c>
      <c r="D34">
        <v>233.61</v>
      </c>
      <c r="E34">
        <v>934.45</v>
      </c>
      <c r="F34">
        <v>234.22</v>
      </c>
      <c r="G34">
        <v>936.91</v>
      </c>
      <c r="H34">
        <v>234.37</v>
      </c>
      <c r="I34">
        <v>937.51</v>
      </c>
      <c r="J34">
        <v>234.47</v>
      </c>
      <c r="K34">
        <v>937.91</v>
      </c>
      <c r="L34">
        <v>233.49</v>
      </c>
      <c r="M34">
        <v>933.98</v>
      </c>
      <c r="N34">
        <v>233.77</v>
      </c>
      <c r="O34">
        <v>935.11</v>
      </c>
      <c r="Q34">
        <v>425.33</v>
      </c>
      <c r="R34" s="3">
        <v>425.33</v>
      </c>
      <c r="S34">
        <v>425.33</v>
      </c>
      <c r="T34">
        <v>69.02</v>
      </c>
      <c r="U34">
        <v>276.09</v>
      </c>
      <c r="V34">
        <v>70.22</v>
      </c>
      <c r="W34">
        <v>280.89</v>
      </c>
      <c r="X34">
        <v>69.68</v>
      </c>
      <c r="Y34">
        <v>278.73</v>
      </c>
      <c r="Z34">
        <v>69.44</v>
      </c>
      <c r="AA34">
        <v>277.77</v>
      </c>
      <c r="AB34">
        <v>70.66</v>
      </c>
      <c r="AC34">
        <v>282.67</v>
      </c>
      <c r="AD34">
        <v>70.99</v>
      </c>
      <c r="AE34">
        <v>283.97</v>
      </c>
      <c r="AG34">
        <v>106.33</v>
      </c>
      <c r="AH34">
        <v>425.33</v>
      </c>
    </row>
    <row r="35" spans="1:34" ht="12.75">
      <c r="A35" s="3">
        <f t="shared" si="0"/>
        <v>1020.93</v>
      </c>
      <c r="B35" s="3">
        <f t="shared" si="1"/>
        <v>1025.3850000000002</v>
      </c>
      <c r="C35" s="3">
        <f t="shared" si="2"/>
        <v>1028.72</v>
      </c>
      <c r="D35">
        <v>256.28</v>
      </c>
      <c r="E35">
        <v>1025.13</v>
      </c>
      <c r="F35">
        <v>255.23</v>
      </c>
      <c r="G35">
        <v>1020.93</v>
      </c>
      <c r="H35">
        <v>257.18</v>
      </c>
      <c r="I35">
        <v>1028.72</v>
      </c>
      <c r="J35">
        <v>256.41</v>
      </c>
      <c r="K35">
        <v>1025.64</v>
      </c>
      <c r="L35">
        <v>255.58</v>
      </c>
      <c r="M35">
        <v>1022.33</v>
      </c>
      <c r="N35">
        <v>256.73</v>
      </c>
      <c r="O35">
        <v>1026.93</v>
      </c>
      <c r="Q35">
        <v>468.16</v>
      </c>
      <c r="R35" s="3">
        <v>468.16</v>
      </c>
      <c r="S35">
        <v>468.16</v>
      </c>
      <c r="T35">
        <v>79.11</v>
      </c>
      <c r="U35">
        <v>316.46</v>
      </c>
      <c r="V35">
        <v>80.75</v>
      </c>
      <c r="W35">
        <v>323</v>
      </c>
      <c r="X35">
        <v>80.09</v>
      </c>
      <c r="Y35">
        <v>320.36</v>
      </c>
      <c r="Z35">
        <v>79.21</v>
      </c>
      <c r="AA35">
        <v>316.85</v>
      </c>
      <c r="AB35">
        <v>79.61</v>
      </c>
      <c r="AC35">
        <v>318.47</v>
      </c>
      <c r="AD35">
        <v>79.37</v>
      </c>
      <c r="AE35">
        <v>317.5</v>
      </c>
      <c r="AG35">
        <v>117.04</v>
      </c>
      <c r="AH35">
        <v>468.16</v>
      </c>
    </row>
    <row r="36" spans="1:34" ht="12.75">
      <c r="A36" s="3">
        <f t="shared" si="0"/>
        <v>1108.35</v>
      </c>
      <c r="B36" s="3">
        <f t="shared" si="1"/>
        <v>1111.815</v>
      </c>
      <c r="C36" s="3">
        <f t="shared" si="2"/>
        <v>1113.35</v>
      </c>
      <c r="D36">
        <v>277.08</v>
      </c>
      <c r="E36">
        <v>1108.35</v>
      </c>
      <c r="F36">
        <v>277.87</v>
      </c>
      <c r="G36">
        <v>1111.48</v>
      </c>
      <c r="H36">
        <v>278.33</v>
      </c>
      <c r="I36">
        <v>1113.35</v>
      </c>
      <c r="J36">
        <v>277.62</v>
      </c>
      <c r="K36">
        <v>1110.48</v>
      </c>
      <c r="L36">
        <v>278.03</v>
      </c>
      <c r="M36">
        <v>1112.15</v>
      </c>
      <c r="N36">
        <v>278.27</v>
      </c>
      <c r="O36">
        <v>1113.08</v>
      </c>
      <c r="Q36">
        <v>509.21</v>
      </c>
      <c r="R36" s="3">
        <v>509.21</v>
      </c>
      <c r="S36">
        <v>509.21</v>
      </c>
      <c r="T36">
        <v>90.17</v>
      </c>
      <c r="U36">
        <v>360.7</v>
      </c>
      <c r="V36">
        <v>88.97</v>
      </c>
      <c r="W36">
        <v>355.88</v>
      </c>
      <c r="X36">
        <v>89.37</v>
      </c>
      <c r="Y36">
        <v>357.48</v>
      </c>
      <c r="Z36">
        <v>88.93</v>
      </c>
      <c r="AA36">
        <v>355.74</v>
      </c>
      <c r="AB36">
        <v>88.62</v>
      </c>
      <c r="AC36">
        <v>354.49</v>
      </c>
      <c r="AD36">
        <v>90.49</v>
      </c>
      <c r="AE36">
        <v>361.96</v>
      </c>
      <c r="AG36">
        <v>127.3</v>
      </c>
      <c r="AH36">
        <v>509.21</v>
      </c>
    </row>
    <row r="37" spans="1:34" ht="12.75">
      <c r="A37" s="3">
        <f t="shared" si="0"/>
        <v>1196.17</v>
      </c>
      <c r="B37" s="3">
        <f t="shared" si="1"/>
        <v>1199.9</v>
      </c>
      <c r="C37" s="3">
        <f t="shared" si="2"/>
        <v>1202.83</v>
      </c>
      <c r="D37">
        <v>299.04</v>
      </c>
      <c r="E37">
        <v>1196.17</v>
      </c>
      <c r="F37">
        <v>300.45</v>
      </c>
      <c r="G37">
        <v>1201.83</v>
      </c>
      <c r="H37">
        <v>299.44</v>
      </c>
      <c r="I37">
        <v>1197.77</v>
      </c>
      <c r="J37">
        <v>300.17</v>
      </c>
      <c r="K37">
        <v>1200.7</v>
      </c>
      <c r="L37">
        <v>299.77</v>
      </c>
      <c r="M37">
        <v>1199.1</v>
      </c>
      <c r="N37">
        <v>300.7</v>
      </c>
      <c r="O37">
        <v>1202.83</v>
      </c>
      <c r="Q37">
        <v>544.8</v>
      </c>
      <c r="R37" s="3">
        <v>544.8</v>
      </c>
      <c r="S37">
        <v>544.8</v>
      </c>
      <c r="T37">
        <v>97.61</v>
      </c>
      <c r="U37">
        <v>390.47</v>
      </c>
      <c r="V37">
        <v>98.21</v>
      </c>
      <c r="W37">
        <v>392.86</v>
      </c>
      <c r="X37">
        <v>98.53</v>
      </c>
      <c r="Y37">
        <v>394.13</v>
      </c>
      <c r="Z37">
        <v>100.67</v>
      </c>
      <c r="AA37">
        <v>402.68</v>
      </c>
      <c r="AB37">
        <v>99.39</v>
      </c>
      <c r="AC37">
        <v>397.57</v>
      </c>
      <c r="AD37">
        <v>99.83</v>
      </c>
      <c r="AE37">
        <v>399.32</v>
      </c>
      <c r="AG37">
        <v>136.2</v>
      </c>
      <c r="AH37">
        <v>544.8</v>
      </c>
    </row>
    <row r="38" spans="1:34" ht="12.75">
      <c r="A38" s="3">
        <f t="shared" si="0"/>
        <v>1279.33</v>
      </c>
      <c r="B38" s="3">
        <f t="shared" si="1"/>
        <v>1280.995</v>
      </c>
      <c r="C38" s="3">
        <f t="shared" si="2"/>
        <v>1284.86</v>
      </c>
      <c r="D38">
        <v>321.21</v>
      </c>
      <c r="E38">
        <v>1284.86</v>
      </c>
      <c r="F38">
        <v>320.21</v>
      </c>
      <c r="G38">
        <v>1280.86</v>
      </c>
      <c r="H38">
        <v>320.08</v>
      </c>
      <c r="I38">
        <v>1280.33</v>
      </c>
      <c r="J38">
        <v>320.46</v>
      </c>
      <c r="K38">
        <v>1281.86</v>
      </c>
      <c r="L38">
        <v>319.83</v>
      </c>
      <c r="M38">
        <v>1279.33</v>
      </c>
      <c r="N38">
        <v>320.28</v>
      </c>
      <c r="O38">
        <v>1281.13</v>
      </c>
      <c r="Q38">
        <v>588.01</v>
      </c>
      <c r="R38" s="3">
        <v>588.01</v>
      </c>
      <c r="S38">
        <v>588.01</v>
      </c>
      <c r="T38">
        <v>108.69</v>
      </c>
      <c r="U38">
        <v>434.76</v>
      </c>
      <c r="V38">
        <v>108.87</v>
      </c>
      <c r="W38">
        <v>435.49</v>
      </c>
      <c r="X38">
        <v>106.98</v>
      </c>
      <c r="Y38">
        <v>427.94</v>
      </c>
      <c r="Z38">
        <v>109.61</v>
      </c>
      <c r="AA38">
        <v>438.44</v>
      </c>
      <c r="AB38">
        <v>110.3</v>
      </c>
      <c r="AC38">
        <v>441.22</v>
      </c>
      <c r="AD38">
        <v>109.75</v>
      </c>
      <c r="AE38">
        <v>439.01</v>
      </c>
      <c r="AG38">
        <v>147</v>
      </c>
      <c r="AH38">
        <v>588.01</v>
      </c>
    </row>
    <row r="39" spans="1:34" ht="12.75">
      <c r="A39" s="3">
        <f t="shared" si="0"/>
        <v>1364.6</v>
      </c>
      <c r="B39" s="3">
        <f t="shared" si="1"/>
        <v>1368.55</v>
      </c>
      <c r="C39" s="3">
        <f t="shared" si="2"/>
        <v>1375.54</v>
      </c>
      <c r="D39">
        <v>342.12</v>
      </c>
      <c r="E39">
        <v>1368.48</v>
      </c>
      <c r="F39">
        <v>341.5</v>
      </c>
      <c r="G39">
        <v>1366</v>
      </c>
      <c r="H39">
        <v>343.88</v>
      </c>
      <c r="I39">
        <v>1375.54</v>
      </c>
      <c r="J39">
        <v>341.15</v>
      </c>
      <c r="K39">
        <v>1364.6</v>
      </c>
      <c r="L39">
        <v>342.27</v>
      </c>
      <c r="M39">
        <v>1369.08</v>
      </c>
      <c r="N39">
        <v>342.15</v>
      </c>
      <c r="O39">
        <v>1368.62</v>
      </c>
      <c r="Q39">
        <v>628.09</v>
      </c>
      <c r="R39" s="3">
        <v>628.09</v>
      </c>
      <c r="S39">
        <v>628.09</v>
      </c>
      <c r="T39">
        <v>118.72</v>
      </c>
      <c r="U39">
        <v>474.9</v>
      </c>
      <c r="V39">
        <v>120.28</v>
      </c>
      <c r="W39">
        <v>481.13</v>
      </c>
      <c r="X39">
        <v>117.63</v>
      </c>
      <c r="Y39">
        <v>470.52</v>
      </c>
      <c r="Z39">
        <v>120.42</v>
      </c>
      <c r="AA39">
        <v>481.7</v>
      </c>
      <c r="AB39">
        <v>119.31</v>
      </c>
      <c r="AC39">
        <v>477.24</v>
      </c>
      <c r="AD39">
        <v>120.11</v>
      </c>
      <c r="AE39">
        <v>480.44</v>
      </c>
      <c r="AG39">
        <v>157.02</v>
      </c>
      <c r="AH39">
        <v>628.09</v>
      </c>
    </row>
    <row r="40" spans="1:34" ht="12.75">
      <c r="A40" s="3">
        <f t="shared" si="0"/>
        <v>1455.04</v>
      </c>
      <c r="B40" s="3">
        <f t="shared" si="1"/>
        <v>1457.79</v>
      </c>
      <c r="C40" s="3">
        <f t="shared" si="2"/>
        <v>1460.96</v>
      </c>
      <c r="D40">
        <v>364.01</v>
      </c>
      <c r="E40">
        <v>1456.04</v>
      </c>
      <c r="F40">
        <v>363.76</v>
      </c>
      <c r="G40">
        <v>1455.04</v>
      </c>
      <c r="H40">
        <v>364.69</v>
      </c>
      <c r="I40">
        <v>1458.77</v>
      </c>
      <c r="J40">
        <v>364.29</v>
      </c>
      <c r="K40">
        <v>1457.17</v>
      </c>
      <c r="L40">
        <v>364.6</v>
      </c>
      <c r="M40">
        <v>1458.41</v>
      </c>
      <c r="N40">
        <v>365.24</v>
      </c>
      <c r="O40">
        <v>1460.96</v>
      </c>
      <c r="Q40">
        <v>672.33</v>
      </c>
      <c r="R40" s="3">
        <v>672.33</v>
      </c>
      <c r="S40">
        <v>672.33</v>
      </c>
      <c r="T40">
        <v>128.51</v>
      </c>
      <c r="U40">
        <v>514.05</v>
      </c>
      <c r="V40">
        <v>128.41</v>
      </c>
      <c r="W40">
        <v>513.65</v>
      </c>
      <c r="X40">
        <v>128.59</v>
      </c>
      <c r="Y40">
        <v>514.38</v>
      </c>
      <c r="Z40">
        <v>128.96</v>
      </c>
      <c r="AA40">
        <v>515.85</v>
      </c>
      <c r="AB40">
        <v>129.29</v>
      </c>
      <c r="AC40">
        <v>517.18</v>
      </c>
      <c r="AD40">
        <v>128.64</v>
      </c>
      <c r="AE40">
        <v>514.58</v>
      </c>
      <c r="AG40">
        <v>168.08</v>
      </c>
      <c r="AH40">
        <v>672.33</v>
      </c>
    </row>
    <row r="41" spans="1:34" ht="12.75">
      <c r="A41" s="3">
        <f t="shared" si="0"/>
        <v>1541.52</v>
      </c>
      <c r="B41" s="3">
        <f t="shared" si="1"/>
        <v>1543.69</v>
      </c>
      <c r="C41" s="3">
        <f t="shared" si="2"/>
        <v>1546.58</v>
      </c>
      <c r="D41">
        <v>385.84</v>
      </c>
      <c r="E41">
        <v>1543.39</v>
      </c>
      <c r="F41">
        <v>386.04</v>
      </c>
      <c r="G41">
        <v>1544.19</v>
      </c>
      <c r="H41">
        <v>385.99</v>
      </c>
      <c r="I41">
        <v>1543.99</v>
      </c>
      <c r="J41">
        <v>386.64</v>
      </c>
      <c r="K41">
        <v>1546.58</v>
      </c>
      <c r="L41">
        <v>385.38</v>
      </c>
      <c r="M41">
        <v>1541.52</v>
      </c>
      <c r="N41">
        <v>385.84</v>
      </c>
      <c r="O41">
        <v>1543.39</v>
      </c>
      <c r="Q41">
        <v>715.7</v>
      </c>
      <c r="R41" s="3">
        <v>715.7</v>
      </c>
      <c r="S41">
        <v>715.7</v>
      </c>
      <c r="T41">
        <v>139.54</v>
      </c>
      <c r="U41">
        <v>558.19</v>
      </c>
      <c r="V41">
        <v>140.08</v>
      </c>
      <c r="W41">
        <v>560.35</v>
      </c>
      <c r="X41">
        <v>138.8</v>
      </c>
      <c r="Y41">
        <v>555.21</v>
      </c>
      <c r="Z41">
        <v>138.24</v>
      </c>
      <c r="AA41">
        <v>552.97</v>
      </c>
      <c r="AB41">
        <v>141.74</v>
      </c>
      <c r="AC41">
        <v>566.97</v>
      </c>
      <c r="AD41">
        <v>138.74</v>
      </c>
      <c r="AE41">
        <v>554.97</v>
      </c>
      <c r="AG41">
        <v>178.92</v>
      </c>
      <c r="AH41">
        <v>715.7</v>
      </c>
    </row>
    <row r="42" spans="1:34" ht="12.75">
      <c r="A42" s="3">
        <f t="shared" si="0"/>
        <v>1628.61</v>
      </c>
      <c r="B42" s="3">
        <f t="shared" si="1"/>
        <v>1632.9699999999998</v>
      </c>
      <c r="C42" s="3">
        <f t="shared" si="2"/>
        <v>1633.94</v>
      </c>
      <c r="D42">
        <v>407.15</v>
      </c>
      <c r="E42">
        <v>1628.61</v>
      </c>
      <c r="F42">
        <v>408.26</v>
      </c>
      <c r="G42">
        <v>1633.07</v>
      </c>
      <c r="H42">
        <v>407.83</v>
      </c>
      <c r="I42">
        <v>1631.34</v>
      </c>
      <c r="J42">
        <v>408.37</v>
      </c>
      <c r="K42">
        <v>1633.5</v>
      </c>
      <c r="L42">
        <v>408.48</v>
      </c>
      <c r="M42">
        <v>1633.94</v>
      </c>
      <c r="N42">
        <v>408.21</v>
      </c>
      <c r="O42">
        <v>1632.87</v>
      </c>
      <c r="Q42">
        <v>753.9</v>
      </c>
      <c r="R42" s="3">
        <v>753.9</v>
      </c>
      <c r="S42">
        <v>753.9</v>
      </c>
      <c r="T42">
        <v>147.52</v>
      </c>
      <c r="U42">
        <v>590.11</v>
      </c>
      <c r="V42">
        <v>149.41</v>
      </c>
      <c r="W42">
        <v>597.66</v>
      </c>
      <c r="X42">
        <v>149.68</v>
      </c>
      <c r="Y42">
        <v>598.72</v>
      </c>
      <c r="Z42">
        <v>151.38</v>
      </c>
      <c r="AA42">
        <v>605.53</v>
      </c>
      <c r="AB42">
        <v>148.36</v>
      </c>
      <c r="AC42">
        <v>593.47</v>
      </c>
      <c r="AD42">
        <v>148.55</v>
      </c>
      <c r="AE42">
        <v>594.22</v>
      </c>
      <c r="AG42">
        <v>188.47</v>
      </c>
      <c r="AH42">
        <v>753.9</v>
      </c>
    </row>
    <row r="43" spans="1:34" ht="12.75">
      <c r="A43" s="3">
        <f t="shared" si="0"/>
        <v>1714.23</v>
      </c>
      <c r="B43" s="3">
        <f t="shared" si="1"/>
        <v>1717.15</v>
      </c>
      <c r="C43" s="3">
        <f t="shared" si="2"/>
        <v>1721.42</v>
      </c>
      <c r="D43">
        <v>429.25</v>
      </c>
      <c r="E43">
        <v>1717.03</v>
      </c>
      <c r="F43">
        <v>429.79</v>
      </c>
      <c r="G43">
        <v>1719.16</v>
      </c>
      <c r="H43">
        <v>429.22</v>
      </c>
      <c r="I43">
        <v>1716.91</v>
      </c>
      <c r="J43">
        <v>430.35</v>
      </c>
      <c r="K43">
        <v>1721.42</v>
      </c>
      <c r="L43">
        <v>428.55</v>
      </c>
      <c r="M43">
        <v>1714.23</v>
      </c>
      <c r="N43">
        <v>429.31</v>
      </c>
      <c r="O43">
        <v>1717.27</v>
      </c>
      <c r="Q43">
        <v>798.19</v>
      </c>
      <c r="R43" s="3">
        <v>798.19</v>
      </c>
      <c r="S43">
        <v>798.19</v>
      </c>
      <c r="T43">
        <v>159.98</v>
      </c>
      <c r="U43">
        <v>639.93</v>
      </c>
      <c r="V43">
        <v>159.57</v>
      </c>
      <c r="W43">
        <v>638.31</v>
      </c>
      <c r="X43">
        <v>159.28</v>
      </c>
      <c r="Y43">
        <v>637.15</v>
      </c>
      <c r="Z43">
        <v>159.67</v>
      </c>
      <c r="AA43">
        <v>638.7</v>
      </c>
      <c r="AB43">
        <v>159.84</v>
      </c>
      <c r="AC43">
        <v>639.39</v>
      </c>
      <c r="AD43">
        <v>160.95</v>
      </c>
      <c r="AE43">
        <v>643.82</v>
      </c>
      <c r="AG43">
        <v>199.54</v>
      </c>
      <c r="AH43">
        <v>798.19</v>
      </c>
    </row>
    <row r="44" spans="1:34" ht="12.75">
      <c r="A44" s="3">
        <f t="shared" si="0"/>
        <v>1801.99</v>
      </c>
      <c r="B44" s="3">
        <f t="shared" si="1"/>
        <v>1803.9499999999998</v>
      </c>
      <c r="C44" s="3">
        <f t="shared" si="2"/>
        <v>1805.65</v>
      </c>
      <c r="D44">
        <v>451.01</v>
      </c>
      <c r="E44">
        <v>1804.05</v>
      </c>
      <c r="F44">
        <v>450.49</v>
      </c>
      <c r="G44">
        <v>1801.99</v>
      </c>
      <c r="H44">
        <v>450.96</v>
      </c>
      <c r="I44">
        <v>1803.85</v>
      </c>
      <c r="J44">
        <v>451.3</v>
      </c>
      <c r="K44">
        <v>1805.22</v>
      </c>
      <c r="L44">
        <v>450.64</v>
      </c>
      <c r="M44">
        <v>1802.58</v>
      </c>
      <c r="N44">
        <v>451.41</v>
      </c>
      <c r="O44">
        <v>1805.65</v>
      </c>
      <c r="Q44">
        <v>835.85</v>
      </c>
      <c r="R44" s="3">
        <v>835.85</v>
      </c>
      <c r="S44">
        <v>835.85</v>
      </c>
      <c r="T44">
        <v>171.18</v>
      </c>
      <c r="U44">
        <v>684.74</v>
      </c>
      <c r="V44">
        <v>169.3</v>
      </c>
      <c r="W44">
        <v>677.2</v>
      </c>
      <c r="X44">
        <v>170.59</v>
      </c>
      <c r="Y44">
        <v>682.37</v>
      </c>
      <c r="Z44">
        <v>172.24</v>
      </c>
      <c r="AA44">
        <v>688.96</v>
      </c>
      <c r="AB44">
        <v>169.99</v>
      </c>
      <c r="AC44">
        <v>679.96</v>
      </c>
      <c r="AD44">
        <v>170.86</v>
      </c>
      <c r="AE44">
        <v>683.46</v>
      </c>
      <c r="AG44">
        <v>208.96</v>
      </c>
      <c r="AH44">
        <v>835.85</v>
      </c>
    </row>
    <row r="45" spans="1:34" ht="12.75">
      <c r="A45" s="3">
        <f t="shared" si="0"/>
        <v>1860.53</v>
      </c>
      <c r="B45" s="3">
        <f t="shared" si="1"/>
        <v>1884.4450000000002</v>
      </c>
      <c r="C45" s="3">
        <f t="shared" si="2"/>
        <v>1893</v>
      </c>
      <c r="D45">
        <v>473.25</v>
      </c>
      <c r="E45">
        <v>1893</v>
      </c>
      <c r="F45">
        <v>470.1</v>
      </c>
      <c r="G45">
        <v>1880.42</v>
      </c>
      <c r="H45">
        <v>465.13</v>
      </c>
      <c r="I45">
        <v>1860.53</v>
      </c>
      <c r="J45">
        <v>470.92</v>
      </c>
      <c r="K45">
        <v>1883.68</v>
      </c>
      <c r="L45">
        <v>471.3</v>
      </c>
      <c r="M45">
        <v>1885.21</v>
      </c>
      <c r="N45">
        <v>472.18</v>
      </c>
      <c r="O45">
        <v>1888.74</v>
      </c>
      <c r="Q45">
        <v>885.01</v>
      </c>
      <c r="R45" s="3">
        <v>885.01</v>
      </c>
      <c r="S45">
        <v>885.01</v>
      </c>
      <c r="T45">
        <v>177.04</v>
      </c>
      <c r="U45">
        <v>708.18</v>
      </c>
      <c r="V45">
        <v>180.82</v>
      </c>
      <c r="W45">
        <v>723.28</v>
      </c>
      <c r="X45">
        <v>181.64</v>
      </c>
      <c r="Y45">
        <v>726.58</v>
      </c>
      <c r="Z45">
        <v>181.68</v>
      </c>
      <c r="AA45">
        <v>726.74</v>
      </c>
      <c r="AB45">
        <v>176.78</v>
      </c>
      <c r="AC45">
        <v>707.13</v>
      </c>
      <c r="AD45">
        <v>183.64</v>
      </c>
      <c r="AE45">
        <v>734.58</v>
      </c>
      <c r="AG45">
        <v>221.25</v>
      </c>
      <c r="AH45">
        <v>885.01</v>
      </c>
    </row>
    <row r="46" spans="1:31" ht="12.75">
      <c r="A46" s="3">
        <f t="shared" si="0"/>
        <v>1924.23</v>
      </c>
      <c r="B46" s="3">
        <f t="shared" si="1"/>
        <v>1943.32</v>
      </c>
      <c r="C46" s="3">
        <f t="shared" si="2"/>
        <v>1952.39</v>
      </c>
      <c r="D46">
        <v>488.09</v>
      </c>
      <c r="E46">
        <v>1952.39</v>
      </c>
      <c r="F46">
        <v>485.55</v>
      </c>
      <c r="G46">
        <v>1942.22</v>
      </c>
      <c r="H46">
        <v>481.05</v>
      </c>
      <c r="I46">
        <v>1924.23</v>
      </c>
      <c r="J46">
        <v>486.96</v>
      </c>
      <c r="K46">
        <v>1947.86</v>
      </c>
      <c r="L46">
        <v>485.65</v>
      </c>
      <c r="M46">
        <v>1942.6</v>
      </c>
      <c r="N46">
        <v>486.01</v>
      </c>
      <c r="O46">
        <v>1944.04</v>
      </c>
      <c r="Q46" s="3" t="s">
        <v>59</v>
      </c>
      <c r="R46" s="3">
        <v>885.01</v>
      </c>
      <c r="S46" s="3" t="s">
        <v>59</v>
      </c>
      <c r="T46">
        <v>190.19</v>
      </c>
      <c r="U46">
        <v>760.76</v>
      </c>
      <c r="V46">
        <v>190.82</v>
      </c>
      <c r="W46">
        <v>763.29</v>
      </c>
      <c r="X46">
        <v>190.28</v>
      </c>
      <c r="Y46">
        <v>761.15</v>
      </c>
      <c r="Z46">
        <v>192.91</v>
      </c>
      <c r="AA46">
        <v>771.64</v>
      </c>
      <c r="AB46">
        <v>192.48</v>
      </c>
      <c r="AC46">
        <v>769.93</v>
      </c>
      <c r="AD46">
        <v>191.88</v>
      </c>
      <c r="AE46">
        <v>767.53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Gray</dc:creator>
  <cp:keywords/>
  <dc:description/>
  <cp:lastModifiedBy>Jim Gray</cp:lastModifiedBy>
  <dcterms:created xsi:type="dcterms:W3CDTF">2007-01-06T01:54:17Z</dcterms:created>
  <dcterms:modified xsi:type="dcterms:W3CDTF">2007-01-19T22:08:02Z</dcterms:modified>
  <cp:category/>
  <cp:version/>
  <cp:contentType/>
  <cp:contentStatus/>
</cp:coreProperties>
</file>